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для гис\"/>
    </mc:Choice>
  </mc:AlternateContent>
  <xr:revisionPtr revIDLastSave="0" documentId="8_{C31088B7-D5E2-441E-B90F-D126083E9EE8}" xr6:coauthVersionLast="36" xr6:coauthVersionMax="36" xr10:uidLastSave="{00000000-0000-0000-0000-000000000000}"/>
  <bookViews>
    <workbookView xWindow="0" yWindow="0" windowWidth="28800" windowHeight="11925" xr2:uid="{8F4ECEC3-9620-476D-B723-2748A9A38975}"/>
  </bookViews>
  <sheets>
    <sheet name="обща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01" i="1" l="1"/>
  <c r="L401" i="1"/>
  <c r="R400" i="1"/>
  <c r="N400" i="1"/>
  <c r="H400" i="1"/>
  <c r="J400" i="1" s="1"/>
  <c r="R399" i="1"/>
  <c r="N399" i="1"/>
  <c r="H399" i="1"/>
  <c r="J399" i="1" s="1"/>
  <c r="R398" i="1"/>
  <c r="N398" i="1"/>
  <c r="H398" i="1"/>
  <c r="J398" i="1" s="1"/>
  <c r="R397" i="1"/>
  <c r="N397" i="1"/>
  <c r="H397" i="1"/>
  <c r="J397" i="1" s="1"/>
  <c r="R396" i="1"/>
  <c r="N396" i="1"/>
  <c r="H396" i="1"/>
  <c r="J396" i="1" s="1"/>
  <c r="R395" i="1"/>
  <c r="N395" i="1"/>
  <c r="H395" i="1"/>
  <c r="J395" i="1" s="1"/>
  <c r="R393" i="1"/>
  <c r="N393" i="1"/>
  <c r="N401" i="1" s="1"/>
  <c r="H393" i="1"/>
  <c r="J393" i="1" s="1"/>
  <c r="R392" i="1"/>
  <c r="R402" i="1" s="1"/>
  <c r="L392" i="1"/>
  <c r="H392" i="1"/>
  <c r="R391" i="1"/>
  <c r="N391" i="1"/>
  <c r="H391" i="1"/>
  <c r="J391" i="1" s="1"/>
  <c r="R390" i="1"/>
  <c r="N390" i="1"/>
  <c r="H390" i="1"/>
  <c r="J390" i="1" s="1"/>
  <c r="R389" i="1"/>
  <c r="N389" i="1"/>
  <c r="N392" i="1" s="1"/>
  <c r="H389" i="1"/>
  <c r="J389" i="1" s="1"/>
  <c r="R388" i="1"/>
  <c r="L388" i="1"/>
  <c r="R386" i="1"/>
  <c r="N386" i="1"/>
  <c r="H386" i="1"/>
  <c r="J386" i="1" s="1"/>
  <c r="R385" i="1"/>
  <c r="N385" i="1"/>
  <c r="H385" i="1"/>
  <c r="J385" i="1" s="1"/>
  <c r="R384" i="1"/>
  <c r="N384" i="1"/>
  <c r="H384" i="1"/>
  <c r="J384" i="1" s="1"/>
  <c r="J388" i="1" s="1"/>
  <c r="N375" i="1"/>
  <c r="L375" i="1"/>
  <c r="R374" i="1"/>
  <c r="N374" i="1"/>
  <c r="J374" i="1"/>
  <c r="J375" i="1" s="1"/>
  <c r="H374" i="1"/>
  <c r="R372" i="1"/>
  <c r="R375" i="1" s="1"/>
  <c r="N372" i="1"/>
  <c r="J372" i="1"/>
  <c r="H372" i="1"/>
  <c r="H375" i="1" s="1"/>
  <c r="N371" i="1"/>
  <c r="L371" i="1"/>
  <c r="J371" i="1"/>
  <c r="S371" i="1" s="1"/>
  <c r="R370" i="1"/>
  <c r="N370" i="1"/>
  <c r="J370" i="1"/>
  <c r="H370" i="1"/>
  <c r="R369" i="1"/>
  <c r="N369" i="1"/>
  <c r="J369" i="1"/>
  <c r="H369" i="1"/>
  <c r="R368" i="1"/>
  <c r="R371" i="1" s="1"/>
  <c r="N368" i="1"/>
  <c r="J368" i="1"/>
  <c r="H368" i="1"/>
  <c r="H371" i="1" s="1"/>
  <c r="N367" i="1"/>
  <c r="N376" i="1" s="1"/>
  <c r="L367" i="1"/>
  <c r="L376" i="1" s="1"/>
  <c r="R366" i="1"/>
  <c r="N366" i="1"/>
  <c r="J366" i="1"/>
  <c r="H366" i="1"/>
  <c r="R365" i="1"/>
  <c r="N365" i="1"/>
  <c r="J365" i="1"/>
  <c r="H365" i="1"/>
  <c r="R364" i="1"/>
  <c r="N364" i="1"/>
  <c r="J364" i="1"/>
  <c r="H364" i="1"/>
  <c r="R363" i="1"/>
  <c r="N363" i="1"/>
  <c r="J363" i="1"/>
  <c r="H363" i="1"/>
  <c r="R362" i="1"/>
  <c r="N362" i="1"/>
  <c r="J362" i="1"/>
  <c r="H362" i="1"/>
  <c r="R361" i="1"/>
  <c r="N361" i="1"/>
  <c r="J361" i="1"/>
  <c r="H361" i="1"/>
  <c r="R360" i="1"/>
  <c r="N360" i="1"/>
  <c r="J360" i="1"/>
  <c r="H360" i="1"/>
  <c r="R359" i="1"/>
  <c r="N359" i="1"/>
  <c r="J359" i="1"/>
  <c r="H359" i="1"/>
  <c r="R358" i="1"/>
  <c r="N358" i="1"/>
  <c r="J358" i="1"/>
  <c r="H358" i="1"/>
  <c r="R357" i="1"/>
  <c r="N357" i="1"/>
  <c r="J357" i="1"/>
  <c r="H357" i="1"/>
  <c r="R356" i="1"/>
  <c r="N356" i="1"/>
  <c r="J356" i="1"/>
  <c r="H356" i="1"/>
  <c r="R355" i="1"/>
  <c r="N355" i="1"/>
  <c r="J355" i="1"/>
  <c r="H355" i="1"/>
  <c r="R354" i="1"/>
  <c r="N354" i="1"/>
  <c r="J354" i="1"/>
  <c r="H354" i="1"/>
  <c r="R353" i="1"/>
  <c r="N353" i="1"/>
  <c r="J353" i="1"/>
  <c r="H353" i="1"/>
  <c r="R352" i="1"/>
  <c r="N352" i="1"/>
  <c r="J352" i="1"/>
  <c r="H352" i="1"/>
  <c r="R351" i="1"/>
  <c r="N351" i="1"/>
  <c r="J351" i="1"/>
  <c r="H351" i="1"/>
  <c r="R350" i="1"/>
  <c r="R367" i="1" s="1"/>
  <c r="R376" i="1" s="1"/>
  <c r="N350" i="1"/>
  <c r="J350" i="1"/>
  <c r="J367" i="1" s="1"/>
  <c r="J376" i="1" s="1"/>
  <c r="R377" i="1" s="1"/>
  <c r="H350" i="1"/>
  <c r="H367" i="1" s="1"/>
  <c r="L341" i="1"/>
  <c r="N340" i="1"/>
  <c r="H340" i="1"/>
  <c r="J340" i="1" s="1"/>
  <c r="R339" i="1"/>
  <c r="N339" i="1"/>
  <c r="H339" i="1"/>
  <c r="J339" i="1" s="1"/>
  <c r="R338" i="1"/>
  <c r="R341" i="1" s="1"/>
  <c r="N338" i="1"/>
  <c r="N341" i="1" s="1"/>
  <c r="H338" i="1"/>
  <c r="J338" i="1" s="1"/>
  <c r="N336" i="1"/>
  <c r="J336" i="1"/>
  <c r="H336" i="1"/>
  <c r="H341" i="1" s="1"/>
  <c r="N335" i="1"/>
  <c r="L335" i="1"/>
  <c r="R334" i="1"/>
  <c r="N334" i="1"/>
  <c r="J334" i="1"/>
  <c r="H334" i="1"/>
  <c r="R333" i="1"/>
  <c r="N333" i="1"/>
  <c r="J333" i="1"/>
  <c r="H333" i="1"/>
  <c r="R332" i="1"/>
  <c r="N332" i="1"/>
  <c r="J332" i="1"/>
  <c r="H332" i="1"/>
  <c r="R331" i="1"/>
  <c r="N331" i="1"/>
  <c r="J331" i="1"/>
  <c r="H331" i="1"/>
  <c r="R330" i="1"/>
  <c r="N330" i="1"/>
  <c r="J330" i="1"/>
  <c r="H330" i="1"/>
  <c r="R329" i="1"/>
  <c r="N329" i="1"/>
  <c r="J329" i="1"/>
  <c r="H329" i="1"/>
  <c r="R325" i="1"/>
  <c r="R335" i="1" s="1"/>
  <c r="N325" i="1"/>
  <c r="J325" i="1"/>
  <c r="J335" i="1" s="1"/>
  <c r="H325" i="1"/>
  <c r="H335" i="1" s="1"/>
  <c r="N324" i="1"/>
  <c r="L324" i="1"/>
  <c r="L342" i="1" s="1"/>
  <c r="R322" i="1"/>
  <c r="N322" i="1"/>
  <c r="J322" i="1"/>
  <c r="H322" i="1"/>
  <c r="R321" i="1"/>
  <c r="N321" i="1"/>
  <c r="J321" i="1"/>
  <c r="H321" i="1"/>
  <c r="R320" i="1"/>
  <c r="N320" i="1"/>
  <c r="J320" i="1"/>
  <c r="H320" i="1"/>
  <c r="R319" i="1"/>
  <c r="N319" i="1"/>
  <c r="J319" i="1"/>
  <c r="H319" i="1"/>
  <c r="R318" i="1"/>
  <c r="N318" i="1"/>
  <c r="J318" i="1"/>
  <c r="H318" i="1"/>
  <c r="R317" i="1"/>
  <c r="N317" i="1"/>
  <c r="J317" i="1"/>
  <c r="H317" i="1"/>
  <c r="R316" i="1"/>
  <c r="R324" i="1" s="1"/>
  <c r="S324" i="1" s="1"/>
  <c r="N316" i="1"/>
  <c r="J316" i="1"/>
  <c r="H316" i="1"/>
  <c r="R315" i="1"/>
  <c r="N315" i="1"/>
  <c r="J315" i="1"/>
  <c r="H315" i="1"/>
  <c r="R314" i="1"/>
  <c r="N314" i="1"/>
  <c r="J314" i="1"/>
  <c r="J324" i="1" s="1"/>
  <c r="H314" i="1"/>
  <c r="H324" i="1" s="1"/>
  <c r="H342" i="1" s="1"/>
  <c r="R307" i="1"/>
  <c r="R306" i="1"/>
  <c r="L306" i="1"/>
  <c r="R305" i="1"/>
  <c r="N305" i="1"/>
  <c r="H305" i="1"/>
  <c r="J305" i="1" s="1"/>
  <c r="R304" i="1"/>
  <c r="N304" i="1"/>
  <c r="H304" i="1"/>
  <c r="J304" i="1" s="1"/>
  <c r="R303" i="1"/>
  <c r="N303" i="1"/>
  <c r="H303" i="1"/>
  <c r="J303" i="1" s="1"/>
  <c r="R302" i="1"/>
  <c r="N302" i="1"/>
  <c r="H302" i="1"/>
  <c r="J302" i="1" s="1"/>
  <c r="R301" i="1"/>
  <c r="N301" i="1"/>
  <c r="H301" i="1"/>
  <c r="J301" i="1" s="1"/>
  <c r="R300" i="1"/>
  <c r="N300" i="1"/>
  <c r="N306" i="1" s="1"/>
  <c r="H300" i="1"/>
  <c r="J300" i="1" s="1"/>
  <c r="R299" i="1"/>
  <c r="L299" i="1"/>
  <c r="R298" i="1"/>
  <c r="N298" i="1"/>
  <c r="H298" i="1"/>
  <c r="J298" i="1" s="1"/>
  <c r="R297" i="1"/>
  <c r="N297" i="1"/>
  <c r="H297" i="1"/>
  <c r="J297" i="1" s="1"/>
  <c r="R296" i="1"/>
  <c r="N296" i="1"/>
  <c r="H296" i="1"/>
  <c r="J296" i="1" s="1"/>
  <c r="R295" i="1"/>
  <c r="N295" i="1"/>
  <c r="N299" i="1" s="1"/>
  <c r="H295" i="1"/>
  <c r="J295" i="1" s="1"/>
  <c r="J299" i="1" s="1"/>
  <c r="S299" i="1" s="1"/>
  <c r="R294" i="1"/>
  <c r="L294" i="1"/>
  <c r="L307" i="1" s="1"/>
  <c r="R293" i="1"/>
  <c r="N293" i="1"/>
  <c r="H293" i="1"/>
  <c r="J293" i="1" s="1"/>
  <c r="R291" i="1"/>
  <c r="N291" i="1"/>
  <c r="H291" i="1"/>
  <c r="J291" i="1" s="1"/>
  <c r="R290" i="1"/>
  <c r="N290" i="1"/>
  <c r="H290" i="1"/>
  <c r="J290" i="1" s="1"/>
  <c r="R289" i="1"/>
  <c r="N289" i="1"/>
  <c r="H289" i="1"/>
  <c r="J289" i="1" s="1"/>
  <c r="R288" i="1"/>
  <c r="N288" i="1"/>
  <c r="H288" i="1"/>
  <c r="J288" i="1" s="1"/>
  <c r="R287" i="1"/>
  <c r="N287" i="1"/>
  <c r="H287" i="1"/>
  <c r="J287" i="1" s="1"/>
  <c r="J294" i="1" s="1"/>
  <c r="N279" i="1"/>
  <c r="L279" i="1"/>
  <c r="R278" i="1"/>
  <c r="N278" i="1"/>
  <c r="J278" i="1"/>
  <c r="H278" i="1"/>
  <c r="R277" i="1"/>
  <c r="N277" i="1"/>
  <c r="J277" i="1"/>
  <c r="H277" i="1"/>
  <c r="R276" i="1"/>
  <c r="N276" i="1"/>
  <c r="J276" i="1"/>
  <c r="J279" i="1" s="1"/>
  <c r="S279" i="1" s="1"/>
  <c r="H276" i="1"/>
  <c r="R275" i="1"/>
  <c r="R279" i="1" s="1"/>
  <c r="N275" i="1"/>
  <c r="J275" i="1"/>
  <c r="H275" i="1"/>
  <c r="H279" i="1" s="1"/>
  <c r="N274" i="1"/>
  <c r="L274" i="1"/>
  <c r="J274" i="1"/>
  <c r="S274" i="1" s="1"/>
  <c r="R273" i="1"/>
  <c r="N273" i="1"/>
  <c r="J273" i="1"/>
  <c r="H273" i="1"/>
  <c r="R272" i="1"/>
  <c r="N272" i="1"/>
  <c r="J272" i="1"/>
  <c r="H272" i="1"/>
  <c r="R271" i="1"/>
  <c r="R274" i="1" s="1"/>
  <c r="N271" i="1"/>
  <c r="J271" i="1"/>
  <c r="H271" i="1"/>
  <c r="H274" i="1" s="1"/>
  <c r="N270" i="1"/>
  <c r="L270" i="1"/>
  <c r="L280" i="1" s="1"/>
  <c r="R269" i="1"/>
  <c r="N269" i="1"/>
  <c r="J269" i="1"/>
  <c r="H269" i="1"/>
  <c r="R267" i="1"/>
  <c r="N267" i="1"/>
  <c r="J267" i="1"/>
  <c r="H267" i="1"/>
  <c r="R266" i="1"/>
  <c r="R270" i="1" s="1"/>
  <c r="R280" i="1" s="1"/>
  <c r="N266" i="1"/>
  <c r="J266" i="1"/>
  <c r="J270" i="1" s="1"/>
  <c r="H266" i="1"/>
  <c r="H270" i="1" s="1"/>
  <c r="R258" i="1"/>
  <c r="L258" i="1"/>
  <c r="R257" i="1"/>
  <c r="N257" i="1"/>
  <c r="H257" i="1"/>
  <c r="J257" i="1" s="1"/>
  <c r="R256" i="1"/>
  <c r="N256" i="1"/>
  <c r="H256" i="1"/>
  <c r="J256" i="1" s="1"/>
  <c r="R255" i="1"/>
  <c r="N255" i="1"/>
  <c r="H255" i="1"/>
  <c r="J255" i="1" s="1"/>
  <c r="R254" i="1"/>
  <c r="N254" i="1"/>
  <c r="H254" i="1"/>
  <c r="J254" i="1" s="1"/>
  <c r="R253" i="1"/>
  <c r="N253" i="1"/>
  <c r="N258" i="1" s="1"/>
  <c r="H253" i="1"/>
  <c r="J253" i="1" s="1"/>
  <c r="R252" i="1"/>
  <c r="L252" i="1"/>
  <c r="L259" i="1" s="1"/>
  <c r="R251" i="1"/>
  <c r="N251" i="1"/>
  <c r="H251" i="1"/>
  <c r="J251" i="1" s="1"/>
  <c r="R250" i="1"/>
  <c r="N250" i="1"/>
  <c r="H250" i="1"/>
  <c r="J250" i="1" s="1"/>
  <c r="R249" i="1"/>
  <c r="N249" i="1"/>
  <c r="N252" i="1" s="1"/>
  <c r="H249" i="1"/>
  <c r="J249" i="1" s="1"/>
  <c r="R248" i="1"/>
  <c r="R259" i="1" s="1"/>
  <c r="L248" i="1"/>
  <c r="R247" i="1"/>
  <c r="N247" i="1"/>
  <c r="H247" i="1"/>
  <c r="J247" i="1" s="1"/>
  <c r="R246" i="1"/>
  <c r="N246" i="1"/>
  <c r="H246" i="1"/>
  <c r="J246" i="1" s="1"/>
  <c r="R245" i="1"/>
  <c r="N245" i="1"/>
  <c r="H245" i="1"/>
  <c r="J245" i="1" s="1"/>
  <c r="R244" i="1"/>
  <c r="N244" i="1"/>
  <c r="H244" i="1"/>
  <c r="J244" i="1" s="1"/>
  <c r="R243" i="1"/>
  <c r="N243" i="1"/>
  <c r="H243" i="1"/>
  <c r="J243" i="1" s="1"/>
  <c r="R242" i="1"/>
  <c r="N242" i="1"/>
  <c r="H242" i="1"/>
  <c r="J242" i="1" s="1"/>
  <c r="R241" i="1"/>
  <c r="N241" i="1"/>
  <c r="H241" i="1"/>
  <c r="J241" i="1" s="1"/>
  <c r="R240" i="1"/>
  <c r="N240" i="1"/>
  <c r="H240" i="1"/>
  <c r="J240" i="1" s="1"/>
  <c r="R239" i="1"/>
  <c r="N239" i="1"/>
  <c r="H239" i="1"/>
  <c r="J239" i="1" s="1"/>
  <c r="R238" i="1"/>
  <c r="N238" i="1"/>
  <c r="H238" i="1"/>
  <c r="J238" i="1" s="1"/>
  <c r="R237" i="1"/>
  <c r="N237" i="1"/>
  <c r="H237" i="1"/>
  <c r="J237" i="1" s="1"/>
  <c r="R236" i="1"/>
  <c r="N236" i="1"/>
  <c r="H236" i="1"/>
  <c r="J236" i="1" s="1"/>
  <c r="R235" i="1"/>
  <c r="N235" i="1"/>
  <c r="N248" i="1" s="1"/>
  <c r="H235" i="1"/>
  <c r="J235" i="1" s="1"/>
  <c r="N227" i="1"/>
  <c r="L227" i="1"/>
  <c r="J227" i="1"/>
  <c r="S227" i="1" s="1"/>
  <c r="R226" i="1"/>
  <c r="N226" i="1"/>
  <c r="J226" i="1"/>
  <c r="H226" i="1"/>
  <c r="R225" i="1"/>
  <c r="R227" i="1" s="1"/>
  <c r="N225" i="1"/>
  <c r="J225" i="1"/>
  <c r="H225" i="1"/>
  <c r="H227" i="1" s="1"/>
  <c r="N224" i="1"/>
  <c r="L224" i="1"/>
  <c r="R221" i="1"/>
  <c r="R220" i="1"/>
  <c r="R219" i="1"/>
  <c r="R218" i="1"/>
  <c r="R217" i="1"/>
  <c r="R216" i="1"/>
  <c r="N216" i="1"/>
  <c r="H216" i="1"/>
  <c r="R214" i="1"/>
  <c r="N214" i="1"/>
  <c r="J214" i="1"/>
  <c r="H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199" i="1"/>
  <c r="N199" i="1"/>
  <c r="H199" i="1"/>
  <c r="J199" i="1" s="1"/>
  <c r="R198" i="1"/>
  <c r="R224" i="1" s="1"/>
  <c r="N198" i="1"/>
  <c r="H198" i="1"/>
  <c r="R197" i="1"/>
  <c r="L197" i="1"/>
  <c r="L228" i="1" s="1"/>
  <c r="R196" i="1"/>
  <c r="N196" i="1"/>
  <c r="H196" i="1"/>
  <c r="J196" i="1" s="1"/>
  <c r="R194" i="1"/>
  <c r="N194" i="1"/>
  <c r="H194" i="1"/>
  <c r="J194" i="1" s="1"/>
  <c r="R193" i="1"/>
  <c r="N193" i="1"/>
  <c r="H193" i="1"/>
  <c r="J193" i="1" s="1"/>
  <c r="J197" i="1" s="1"/>
  <c r="N185" i="1"/>
  <c r="L185" i="1"/>
  <c r="R184" i="1"/>
  <c r="N184" i="1"/>
  <c r="J184" i="1"/>
  <c r="H184" i="1"/>
  <c r="R182" i="1"/>
  <c r="N182" i="1"/>
  <c r="J182" i="1"/>
  <c r="J185" i="1" s="1"/>
  <c r="S185" i="1" s="1"/>
  <c r="H182" i="1"/>
  <c r="R181" i="1"/>
  <c r="R185" i="1" s="1"/>
  <c r="N181" i="1"/>
  <c r="J181" i="1"/>
  <c r="H181" i="1"/>
  <c r="H185" i="1" s="1"/>
  <c r="N180" i="1"/>
  <c r="L180" i="1"/>
  <c r="J180" i="1"/>
  <c r="S180" i="1" s="1"/>
  <c r="R179" i="1"/>
  <c r="N179" i="1"/>
  <c r="J179" i="1"/>
  <c r="H179" i="1"/>
  <c r="R177" i="1"/>
  <c r="R180" i="1" s="1"/>
  <c r="N177" i="1"/>
  <c r="J177" i="1"/>
  <c r="H177" i="1"/>
  <c r="H180" i="1" s="1"/>
  <c r="L176" i="1"/>
  <c r="L186" i="1" s="1"/>
  <c r="R175" i="1"/>
  <c r="N175" i="1"/>
  <c r="J175" i="1"/>
  <c r="H175" i="1"/>
  <c r="N174" i="1"/>
  <c r="H174" i="1"/>
  <c r="J174" i="1" s="1"/>
  <c r="R173" i="1"/>
  <c r="N173" i="1"/>
  <c r="H173" i="1"/>
  <c r="J173" i="1" s="1"/>
  <c r="R172" i="1"/>
  <c r="N172" i="1"/>
  <c r="H172" i="1"/>
  <c r="J172" i="1" s="1"/>
  <c r="R171" i="1"/>
  <c r="N171" i="1"/>
  <c r="H171" i="1"/>
  <c r="J171" i="1" s="1"/>
  <c r="R170" i="1"/>
  <c r="N170" i="1"/>
  <c r="H170" i="1"/>
  <c r="J170" i="1" s="1"/>
  <c r="R169" i="1"/>
  <c r="N169" i="1"/>
  <c r="H169" i="1"/>
  <c r="J169" i="1" s="1"/>
  <c r="R168" i="1"/>
  <c r="N168" i="1"/>
  <c r="H168" i="1"/>
  <c r="J168" i="1" s="1"/>
  <c r="R167" i="1"/>
  <c r="N167" i="1"/>
  <c r="H167" i="1"/>
  <c r="J167" i="1" s="1"/>
  <c r="R166" i="1"/>
  <c r="N166" i="1"/>
  <c r="H166" i="1"/>
  <c r="J166" i="1" s="1"/>
  <c r="R165" i="1"/>
  <c r="N165" i="1"/>
  <c r="H165" i="1"/>
  <c r="J165" i="1" s="1"/>
  <c r="R164" i="1"/>
  <c r="N164" i="1"/>
  <c r="H164" i="1"/>
  <c r="J164" i="1" s="1"/>
  <c r="R163" i="1"/>
  <c r="N163" i="1"/>
  <c r="H163" i="1"/>
  <c r="J163" i="1" s="1"/>
  <c r="R162" i="1"/>
  <c r="N162" i="1"/>
  <c r="H162" i="1"/>
  <c r="J162" i="1" s="1"/>
  <c r="R161" i="1"/>
  <c r="N161" i="1"/>
  <c r="H161" i="1"/>
  <c r="J161" i="1" s="1"/>
  <c r="R160" i="1"/>
  <c r="N160" i="1"/>
  <c r="H160" i="1"/>
  <c r="J160" i="1" s="1"/>
  <c r="R159" i="1"/>
  <c r="N159" i="1"/>
  <c r="H159" i="1"/>
  <c r="J159" i="1" s="1"/>
  <c r="R158" i="1"/>
  <c r="N158" i="1"/>
  <c r="H158" i="1"/>
  <c r="J158" i="1" s="1"/>
  <c r="R157" i="1"/>
  <c r="N157" i="1"/>
  <c r="H157" i="1"/>
  <c r="J157" i="1" s="1"/>
  <c r="R156" i="1"/>
  <c r="N156" i="1"/>
  <c r="N176" i="1" s="1"/>
  <c r="N186" i="1" s="1"/>
  <c r="H156" i="1"/>
  <c r="H176" i="1" s="1"/>
  <c r="H186" i="1" s="1"/>
  <c r="L149" i="1"/>
  <c r="R148" i="1"/>
  <c r="N148" i="1"/>
  <c r="J148" i="1"/>
  <c r="H148" i="1"/>
  <c r="R147" i="1"/>
  <c r="N147" i="1"/>
  <c r="J147" i="1"/>
  <c r="J149" i="1" s="1"/>
  <c r="S149" i="1" s="1"/>
  <c r="H147" i="1"/>
  <c r="R146" i="1"/>
  <c r="R149" i="1" s="1"/>
  <c r="N146" i="1"/>
  <c r="N149" i="1" s="1"/>
  <c r="J146" i="1"/>
  <c r="H146" i="1"/>
  <c r="H149" i="1" s="1"/>
  <c r="N145" i="1"/>
  <c r="L145" i="1"/>
  <c r="R144" i="1"/>
  <c r="N144" i="1"/>
  <c r="H144" i="1"/>
  <c r="J144" i="1" s="1"/>
  <c r="R143" i="1"/>
  <c r="N143" i="1"/>
  <c r="H143" i="1"/>
  <c r="J143" i="1" s="1"/>
  <c r="R142" i="1"/>
  <c r="N142" i="1"/>
  <c r="H142" i="1"/>
  <c r="J142" i="1" s="1"/>
  <c r="R141" i="1"/>
  <c r="R145" i="1" s="1"/>
  <c r="N141" i="1"/>
  <c r="H141" i="1"/>
  <c r="J141" i="1" s="1"/>
  <c r="L140" i="1"/>
  <c r="L150" i="1" s="1"/>
  <c r="R139" i="1"/>
  <c r="N139" i="1"/>
  <c r="J139" i="1"/>
  <c r="H139" i="1"/>
  <c r="R136" i="1"/>
  <c r="N136" i="1"/>
  <c r="J136" i="1"/>
  <c r="H136" i="1"/>
  <c r="R135" i="1"/>
  <c r="N135" i="1"/>
  <c r="J135" i="1"/>
  <c r="H135" i="1"/>
  <c r="R134" i="1"/>
  <c r="N134" i="1"/>
  <c r="J134" i="1"/>
  <c r="H134" i="1"/>
  <c r="R133" i="1"/>
  <c r="N133" i="1"/>
  <c r="J133" i="1"/>
  <c r="H133" i="1"/>
  <c r="R132" i="1"/>
  <c r="N132" i="1"/>
  <c r="J132" i="1"/>
  <c r="H132" i="1"/>
  <c r="R131" i="1"/>
  <c r="R140" i="1" s="1"/>
  <c r="R150" i="1" s="1"/>
  <c r="N131" i="1"/>
  <c r="N140" i="1" s="1"/>
  <c r="J131" i="1"/>
  <c r="J140" i="1" s="1"/>
  <c r="H131" i="1"/>
  <c r="H140" i="1" s="1"/>
  <c r="L122" i="1"/>
  <c r="R121" i="1"/>
  <c r="N121" i="1"/>
  <c r="H121" i="1"/>
  <c r="J121" i="1" s="1"/>
  <c r="R120" i="1"/>
  <c r="N120" i="1"/>
  <c r="H120" i="1"/>
  <c r="J120" i="1" s="1"/>
  <c r="R119" i="1"/>
  <c r="N119" i="1"/>
  <c r="H119" i="1"/>
  <c r="J119" i="1" s="1"/>
  <c r="R118" i="1"/>
  <c r="N118" i="1"/>
  <c r="H118" i="1"/>
  <c r="J118" i="1" s="1"/>
  <c r="R117" i="1"/>
  <c r="R116" i="1"/>
  <c r="R115" i="1"/>
  <c r="R114" i="1"/>
  <c r="R113" i="1"/>
  <c r="N113" i="1"/>
  <c r="H113" i="1"/>
  <c r="J113" i="1" s="1"/>
  <c r="R112" i="1"/>
  <c r="R122" i="1" s="1"/>
  <c r="N112" i="1"/>
  <c r="N122" i="1" s="1"/>
  <c r="H112" i="1"/>
  <c r="J112" i="1" s="1"/>
  <c r="L111" i="1"/>
  <c r="R107" i="1"/>
  <c r="N107" i="1"/>
  <c r="H107" i="1"/>
  <c r="J107" i="1" s="1"/>
  <c r="R106" i="1"/>
  <c r="N106" i="1"/>
  <c r="H106" i="1"/>
  <c r="H111" i="1" s="1"/>
  <c r="R105" i="1"/>
  <c r="R104" i="1"/>
  <c r="R103" i="1"/>
  <c r="R102" i="1"/>
  <c r="R111" i="1" s="1"/>
  <c r="R101" i="1"/>
  <c r="R100" i="1"/>
  <c r="N100" i="1"/>
  <c r="J100" i="1"/>
  <c r="H100" i="1"/>
  <c r="R99" i="1"/>
  <c r="N99" i="1"/>
  <c r="J99" i="1"/>
  <c r="H99" i="1"/>
  <c r="R98" i="1"/>
  <c r="N98" i="1"/>
  <c r="J98" i="1"/>
  <c r="H98" i="1"/>
  <c r="R97" i="1"/>
  <c r="N97" i="1"/>
  <c r="N111" i="1" s="1"/>
  <c r="J97" i="1"/>
  <c r="H97" i="1"/>
  <c r="N96" i="1"/>
  <c r="L96" i="1"/>
  <c r="L123" i="1" s="1"/>
  <c r="R95" i="1"/>
  <c r="N95" i="1"/>
  <c r="J95" i="1"/>
  <c r="H95" i="1"/>
  <c r="R94" i="1"/>
  <c r="R93" i="1"/>
  <c r="R92" i="1"/>
  <c r="R91" i="1"/>
  <c r="R90" i="1"/>
  <c r="N90" i="1"/>
  <c r="J90" i="1"/>
  <c r="H90" i="1"/>
  <c r="R89" i="1"/>
  <c r="N89" i="1"/>
  <c r="J89" i="1"/>
  <c r="H89" i="1"/>
  <c r="R88" i="1"/>
  <c r="N88" i="1"/>
  <c r="J88" i="1"/>
  <c r="H88" i="1"/>
  <c r="R87" i="1"/>
  <c r="R96" i="1" s="1"/>
  <c r="N87" i="1"/>
  <c r="J87" i="1"/>
  <c r="J96" i="1" s="1"/>
  <c r="H87" i="1"/>
  <c r="H96" i="1" s="1"/>
  <c r="R78" i="1"/>
  <c r="L78" i="1"/>
  <c r="R77" i="1"/>
  <c r="N77" i="1"/>
  <c r="H77" i="1"/>
  <c r="J77" i="1" s="1"/>
  <c r="R76" i="1"/>
  <c r="N76" i="1"/>
  <c r="H76" i="1"/>
  <c r="J76" i="1" s="1"/>
  <c r="R75" i="1"/>
  <c r="N75" i="1"/>
  <c r="H75" i="1"/>
  <c r="J75" i="1" s="1"/>
  <c r="R74" i="1"/>
  <c r="N74" i="1"/>
  <c r="N78" i="1" s="1"/>
  <c r="H74" i="1"/>
  <c r="H78" i="1" s="1"/>
  <c r="L73" i="1"/>
  <c r="L79" i="1" s="1"/>
  <c r="R72" i="1"/>
  <c r="N72" i="1"/>
  <c r="H72" i="1"/>
  <c r="J72" i="1" s="1"/>
  <c r="R69" i="1"/>
  <c r="N69" i="1"/>
  <c r="H69" i="1"/>
  <c r="J69" i="1" s="1"/>
  <c r="R68" i="1"/>
  <c r="R67" i="1"/>
  <c r="R66" i="1"/>
  <c r="R65" i="1"/>
  <c r="R64" i="1"/>
  <c r="R63" i="1"/>
  <c r="N63" i="1"/>
  <c r="J63" i="1"/>
  <c r="H63" i="1"/>
  <c r="R62" i="1"/>
  <c r="N62" i="1"/>
  <c r="J62" i="1"/>
  <c r="H62" i="1"/>
  <c r="R61" i="1"/>
  <c r="N61" i="1"/>
  <c r="J61" i="1"/>
  <c r="H61" i="1"/>
  <c r="R60" i="1"/>
  <c r="R73" i="1" s="1"/>
  <c r="N60" i="1"/>
  <c r="N73" i="1" s="1"/>
  <c r="J60" i="1"/>
  <c r="H60" i="1"/>
  <c r="H73" i="1" s="1"/>
  <c r="L59" i="1"/>
  <c r="R58" i="1"/>
  <c r="N58" i="1"/>
  <c r="J58" i="1"/>
  <c r="H58" i="1"/>
  <c r="R57" i="1"/>
  <c r="R56" i="1"/>
  <c r="R55" i="1"/>
  <c r="R54" i="1"/>
  <c r="N54" i="1"/>
  <c r="H54" i="1"/>
  <c r="J54" i="1" s="1"/>
  <c r="R53" i="1"/>
  <c r="N53" i="1"/>
  <c r="H53" i="1"/>
  <c r="J53" i="1" s="1"/>
  <c r="R52" i="1"/>
  <c r="N52" i="1"/>
  <c r="H52" i="1"/>
  <c r="J52" i="1" s="1"/>
  <c r="R51" i="1"/>
  <c r="N51" i="1"/>
  <c r="H51" i="1"/>
  <c r="J51" i="1" s="1"/>
  <c r="R50" i="1"/>
  <c r="R59" i="1" s="1"/>
  <c r="R79" i="1" s="1"/>
  <c r="N50" i="1"/>
  <c r="N59" i="1" s="1"/>
  <c r="N79" i="1" s="1"/>
  <c r="H50" i="1"/>
  <c r="H59" i="1" s="1"/>
  <c r="L42" i="1"/>
  <c r="R40" i="1"/>
  <c r="N40" i="1"/>
  <c r="J40" i="1"/>
  <c r="H40" i="1"/>
  <c r="R39" i="1"/>
  <c r="N39" i="1"/>
  <c r="J39" i="1"/>
  <c r="H39" i="1"/>
  <c r="R38" i="1"/>
  <c r="N38" i="1"/>
  <c r="J38" i="1"/>
  <c r="H38" i="1"/>
  <c r="R37" i="1"/>
  <c r="N37" i="1"/>
  <c r="J37" i="1"/>
  <c r="H37" i="1"/>
  <c r="R36" i="1"/>
  <c r="N36" i="1"/>
  <c r="J36" i="1"/>
  <c r="H36" i="1"/>
  <c r="R35" i="1"/>
  <c r="N35" i="1"/>
  <c r="J35" i="1"/>
  <c r="J42" i="1" s="1"/>
  <c r="H35" i="1"/>
  <c r="R34" i="1"/>
  <c r="R42" i="1" s="1"/>
  <c r="N34" i="1"/>
  <c r="N42" i="1" s="1"/>
  <c r="J34" i="1"/>
  <c r="H34" i="1"/>
  <c r="H42" i="1" s="1"/>
  <c r="N33" i="1"/>
  <c r="L33" i="1"/>
  <c r="R32" i="1"/>
  <c r="N32" i="1"/>
  <c r="J32" i="1"/>
  <c r="H32" i="1"/>
  <c r="R31" i="1"/>
  <c r="N31" i="1"/>
  <c r="J31" i="1"/>
  <c r="H31" i="1"/>
  <c r="R30" i="1"/>
  <c r="N30" i="1"/>
  <c r="J30" i="1"/>
  <c r="H30" i="1"/>
  <c r="R29" i="1"/>
  <c r="N29" i="1"/>
  <c r="J29" i="1"/>
  <c r="H29" i="1"/>
  <c r="R28" i="1"/>
  <c r="N28" i="1"/>
  <c r="J28" i="1"/>
  <c r="H28" i="1"/>
  <c r="R27" i="1"/>
  <c r="R33" i="1" s="1"/>
  <c r="N27" i="1"/>
  <c r="J27" i="1"/>
  <c r="J33" i="1" s="1"/>
  <c r="S33" i="1" s="1"/>
  <c r="H27" i="1"/>
  <c r="H33" i="1" s="1"/>
  <c r="L26" i="1"/>
  <c r="L43" i="1" s="1"/>
  <c r="R25" i="1"/>
  <c r="N25" i="1"/>
  <c r="J25" i="1"/>
  <c r="J26" i="1" s="1"/>
  <c r="H25" i="1"/>
  <c r="R23" i="1"/>
  <c r="R22" i="1"/>
  <c r="R21" i="1"/>
  <c r="R20" i="1"/>
  <c r="R19" i="1"/>
  <c r="R18" i="1"/>
  <c r="R17" i="1"/>
  <c r="N17" i="1"/>
  <c r="J17" i="1"/>
  <c r="H17" i="1"/>
  <c r="R16" i="1"/>
  <c r="R15" i="1"/>
  <c r="R14" i="1"/>
  <c r="R13" i="1"/>
  <c r="R12" i="1"/>
  <c r="N12" i="1"/>
  <c r="J12" i="1"/>
  <c r="H12" i="1"/>
  <c r="R11" i="1"/>
  <c r="N11" i="1"/>
  <c r="J11" i="1"/>
  <c r="H11" i="1"/>
  <c r="R10" i="1"/>
  <c r="N10" i="1"/>
  <c r="J10" i="1"/>
  <c r="H10" i="1"/>
  <c r="R9" i="1"/>
  <c r="N9" i="1"/>
  <c r="J9" i="1"/>
  <c r="H9" i="1"/>
  <c r="R8" i="1"/>
  <c r="N8" i="1"/>
  <c r="J8" i="1"/>
  <c r="H8" i="1"/>
  <c r="R7" i="1"/>
  <c r="N7" i="1"/>
  <c r="J7" i="1"/>
  <c r="H7" i="1"/>
  <c r="R6" i="1"/>
  <c r="N6" i="1"/>
  <c r="J6" i="1"/>
  <c r="H6" i="1"/>
  <c r="R5" i="1"/>
  <c r="R26" i="1" s="1"/>
  <c r="R43" i="1" s="1"/>
  <c r="N5" i="1"/>
  <c r="N26" i="1" s="1"/>
  <c r="J5" i="1"/>
  <c r="H5" i="1"/>
  <c r="H26" i="1" s="1"/>
  <c r="H43" i="1" l="1"/>
  <c r="J78" i="1"/>
  <c r="S78" i="1" s="1"/>
  <c r="S96" i="1"/>
  <c r="N123" i="1"/>
  <c r="J122" i="1"/>
  <c r="S122" i="1" s="1"/>
  <c r="S140" i="1"/>
  <c r="S150" i="1" s="1"/>
  <c r="J145" i="1"/>
  <c r="S145" i="1" s="1"/>
  <c r="N43" i="1"/>
  <c r="S42" i="1"/>
  <c r="H79" i="1"/>
  <c r="J73" i="1"/>
  <c r="S73" i="1" s="1"/>
  <c r="R123" i="1"/>
  <c r="N150" i="1"/>
  <c r="J43" i="1"/>
  <c r="R44" i="1" s="1"/>
  <c r="S26" i="1"/>
  <c r="S43" i="1" s="1"/>
  <c r="J50" i="1"/>
  <c r="J59" i="1" s="1"/>
  <c r="J74" i="1"/>
  <c r="J106" i="1"/>
  <c r="J111" i="1" s="1"/>
  <c r="H145" i="1"/>
  <c r="H150" i="1" s="1"/>
  <c r="J156" i="1"/>
  <c r="J176" i="1" s="1"/>
  <c r="N197" i="1"/>
  <c r="N228" i="1" s="1"/>
  <c r="J248" i="1"/>
  <c r="J258" i="1"/>
  <c r="S258" i="1" s="1"/>
  <c r="H258" i="1"/>
  <c r="N294" i="1"/>
  <c r="N307" i="1" s="1"/>
  <c r="S375" i="1"/>
  <c r="N388" i="1"/>
  <c r="N402" i="1" s="1"/>
  <c r="L402" i="1"/>
  <c r="S197" i="1"/>
  <c r="H248" i="1"/>
  <c r="H122" i="1"/>
  <c r="H123" i="1" s="1"/>
  <c r="R228" i="1"/>
  <c r="N259" i="1"/>
  <c r="H280" i="1"/>
  <c r="J280" i="1"/>
  <c r="J306" i="1"/>
  <c r="S306" i="1" s="1"/>
  <c r="S335" i="1"/>
  <c r="J341" i="1"/>
  <c r="S341" i="1" s="1"/>
  <c r="H376" i="1"/>
  <c r="J401" i="1"/>
  <c r="S401" i="1" s="1"/>
  <c r="S294" i="1"/>
  <c r="S307" i="1" s="1"/>
  <c r="H299" i="1"/>
  <c r="R342" i="1"/>
  <c r="S388" i="1"/>
  <c r="S402" i="1" s="1"/>
  <c r="R176" i="1"/>
  <c r="R186" i="1" s="1"/>
  <c r="H224" i="1"/>
  <c r="J198" i="1"/>
  <c r="J224" i="1" s="1"/>
  <c r="S224" i="1" s="1"/>
  <c r="J252" i="1"/>
  <c r="S252" i="1" s="1"/>
  <c r="S270" i="1"/>
  <c r="S280" i="1" s="1"/>
  <c r="N280" i="1"/>
  <c r="N342" i="1"/>
  <c r="S367" i="1"/>
  <c r="J392" i="1"/>
  <c r="S392" i="1" s="1"/>
  <c r="H197" i="1"/>
  <c r="H228" i="1" s="1"/>
  <c r="H252" i="1"/>
  <c r="H294" i="1"/>
  <c r="H306" i="1"/>
  <c r="H388" i="1"/>
  <c r="H401" i="1"/>
  <c r="S111" i="1" l="1"/>
  <c r="J123" i="1"/>
  <c r="R124" i="1" s="1"/>
  <c r="J228" i="1"/>
  <c r="R229" i="1" s="1"/>
  <c r="J259" i="1"/>
  <c r="R260" i="1" s="1"/>
  <c r="S248" i="1"/>
  <c r="S259" i="1" s="1"/>
  <c r="H402" i="1"/>
  <c r="S228" i="1"/>
  <c r="J342" i="1"/>
  <c r="S123" i="1"/>
  <c r="R281" i="1"/>
  <c r="S176" i="1"/>
  <c r="S186" i="1" s="1"/>
  <c r="J186" i="1"/>
  <c r="R187" i="1" s="1"/>
  <c r="J79" i="1"/>
  <c r="R80" i="1" s="1"/>
  <c r="S59" i="1"/>
  <c r="S79" i="1" s="1"/>
  <c r="H307" i="1"/>
  <c r="S376" i="1"/>
  <c r="J402" i="1"/>
  <c r="R403" i="1" s="1"/>
  <c r="J307" i="1"/>
  <c r="R308" i="1" s="1"/>
  <c r="R343" i="1"/>
  <c r="H259" i="1"/>
  <c r="J150" i="1"/>
  <c r="R151" i="1" s="1"/>
  <c r="R406" i="1" l="1"/>
</calcChain>
</file>

<file path=xl/sharedStrings.xml><?xml version="1.0" encoding="utf-8"?>
<sst xmlns="http://schemas.openxmlformats.org/spreadsheetml/2006/main" count="658" uniqueCount="213">
  <si>
    <t xml:space="preserve"> </t>
  </si>
  <si>
    <t xml:space="preserve">Акт выполненых работ за  Январь  2023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</si>
  <si>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</si>
  <si>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</si>
  <si>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</si>
  <si>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</si>
  <si>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</si>
  <si>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</si>
  <si>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</si>
  <si>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</si>
  <si>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</si>
  <si>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</si>
  <si>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</si>
  <si>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</si>
  <si>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</si>
  <si>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</si>
  <si>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</si>
  <si>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Завитая д. 1</t>
  </si>
  <si>
    <t>ТВК</t>
  </si>
  <si>
    <t>Прочистка канализации ф50, запуск, проверка</t>
  </si>
  <si>
    <t>кв 26</t>
  </si>
  <si>
    <t>мазда</t>
  </si>
  <si>
    <t>Бурение отверстий, вывод кранов с метаполом, врезка в стояки, запуск, прорверка.</t>
  </si>
  <si>
    <t>1 подьезд</t>
  </si>
  <si>
    <t>метапол ф 12*16</t>
  </si>
  <si>
    <t>кран</t>
  </si>
  <si>
    <t>тройник ф 20*26*15</t>
  </si>
  <si>
    <t>тройник ппо ф25</t>
  </si>
  <si>
    <t>фитинг  ф12*16</t>
  </si>
  <si>
    <t>кран ф15</t>
  </si>
  <si>
    <t>шланг подводка</t>
  </si>
  <si>
    <t>Перекрытие розлива , перекрытие всех стояков отопления в подвале, вварка двух резьб ф20, монтаж нового крана, монтаж сгона пропиленом, запуск, проверка.</t>
  </si>
  <si>
    <t>подвал</t>
  </si>
  <si>
    <t>резьба ф 20</t>
  </si>
  <si>
    <t>кран ф 20</t>
  </si>
  <si>
    <t>американка ппр ф25</t>
  </si>
  <si>
    <t>муфта ппр ф25</t>
  </si>
  <si>
    <t>тройник ппр ф25</t>
  </si>
  <si>
    <t>кран ф 15</t>
  </si>
  <si>
    <t>фумлента</t>
  </si>
  <si>
    <t>итого</t>
  </si>
  <si>
    <t>РСЦ</t>
  </si>
  <si>
    <t>Ремонт металической двери. Замена доводчика, регулировка доводчика, заделка стыков монтажной пеной.</t>
  </si>
  <si>
    <t>кв 76</t>
  </si>
  <si>
    <t>ниссан</t>
  </si>
  <si>
    <t>доводчик большой</t>
  </si>
  <si>
    <t>электроды</t>
  </si>
  <si>
    <t>саморезы</t>
  </si>
  <si>
    <t>пена монтаж</t>
  </si>
  <si>
    <t>Эл цех</t>
  </si>
  <si>
    <t>Демонтаж автомата. Установка и подключение нового автомата. Изоляция вводных жил.</t>
  </si>
  <si>
    <t>кв 2</t>
  </si>
  <si>
    <t>автомат двойной 63А</t>
  </si>
  <si>
    <t>изолента</t>
  </si>
  <si>
    <t>Демонтаж неисправногоэл патрона, установка новой светодиодной панели со встроенным датчиком движения, подключение к сети. Изоляция соединений</t>
  </si>
  <si>
    <t>кв 50</t>
  </si>
  <si>
    <t>панель светодиодная</t>
  </si>
  <si>
    <t xml:space="preserve">Акт выполненых работ за  февраль  2023 год </t>
  </si>
  <si>
    <t>Сброс воздуха из системы опопления,  запуск, проверка</t>
  </si>
  <si>
    <t>кв 36</t>
  </si>
  <si>
    <t>Перекрытие стояка отопления, сброс воды, замена сбросного крана ф15, запуск, проверка.</t>
  </si>
  <si>
    <t>кв 52</t>
  </si>
  <si>
    <t>изготовление домофонных чипов</t>
  </si>
  <si>
    <t>чип домофона</t>
  </si>
  <si>
    <t>Снятие и установка доводчика -2,3,4 подьезд. Ремонт  элект замка-3 подьезд. Снятие и установка информационных стендов. Ремонт дверных штап.</t>
  </si>
  <si>
    <t>5 подьезд</t>
  </si>
  <si>
    <t>доводчик больш</t>
  </si>
  <si>
    <t>стенд информ</t>
  </si>
  <si>
    <t>дюбель</t>
  </si>
  <si>
    <t>саморез</t>
  </si>
  <si>
    <t>шайба</t>
  </si>
  <si>
    <t>сверло по бетону</t>
  </si>
  <si>
    <t>Замена вызывной панели многоабонетного домофона, регулировка эл/ магнитного замка, регулировка доводчика двери,замена кнопки вызова на объекте подъезд №1,2,3,4,6</t>
  </si>
  <si>
    <t>счет №507</t>
  </si>
  <si>
    <t>Протяжка автоматов в распределительном щитке, зачистка нулей.</t>
  </si>
  <si>
    <t>б/н</t>
  </si>
  <si>
    <t>кв 31</t>
  </si>
  <si>
    <t xml:space="preserve">Акт выполненых работ за  март  2023 год </t>
  </si>
  <si>
    <t>Установка и подключение к системе отопления в подьездах и подвале, запуск, сброс воздуха,  проверка.</t>
  </si>
  <si>
    <t>5,6 подъезд</t>
  </si>
  <si>
    <t>радиатор</t>
  </si>
  <si>
    <t>набор пробок и креплений</t>
  </si>
  <si>
    <t>американка ППР ф25</t>
  </si>
  <si>
    <t>угол ППР ф25</t>
  </si>
  <si>
    <t>труба ППР ф25</t>
  </si>
  <si>
    <t>3 подьезд</t>
  </si>
  <si>
    <t>изготовление и установка поручней перед подъездом и в тамбуре</t>
  </si>
  <si>
    <t>4 подьезд</t>
  </si>
  <si>
    <t>квадрат2*4</t>
  </si>
  <si>
    <t>квадрат2*2</t>
  </si>
  <si>
    <t>анкера</t>
  </si>
  <si>
    <t>железо 3</t>
  </si>
  <si>
    <t>диск отр</t>
  </si>
  <si>
    <t>бур 10</t>
  </si>
  <si>
    <t>сверло 10</t>
  </si>
  <si>
    <t>Замена вызывной панели многоабонентского домофона на объекте подъезд №3</t>
  </si>
  <si>
    <t>счет №511</t>
  </si>
  <si>
    <t>Демонтаж, установка, подключение, изоляция новых светодиодных панелей и фото реле.</t>
  </si>
  <si>
    <t>1,2,3,4,5,6 подьезд</t>
  </si>
  <si>
    <t>панели светодиодные</t>
  </si>
  <si>
    <t>фото реле накладные</t>
  </si>
  <si>
    <t>колодка</t>
  </si>
  <si>
    <t xml:space="preserve">  </t>
  </si>
  <si>
    <t>Демонтаж неисправного фонаря. Установка новой светолиодной панели со встроенным датчиком движения, его изоляция</t>
  </si>
  <si>
    <t>кв 20</t>
  </si>
  <si>
    <t xml:space="preserve">Акт выполненых работ за  Апрель  2023 год </t>
  </si>
  <si>
    <t>Перекрытие стояка  холодной воды в подвале, сброс, замена крана на стояке холодной воды в ткалете, запуск, проверка.</t>
  </si>
  <si>
    <t>кв 71</t>
  </si>
  <si>
    <t>Обследование, прочистка и крепеж канализационной трубы в подвале, проверка</t>
  </si>
  <si>
    <t xml:space="preserve">проволока </t>
  </si>
  <si>
    <t>Техническое обслуживание внутридомового газового оборудования</t>
  </si>
  <si>
    <t>счет № 122</t>
  </si>
  <si>
    <t>Выравнивание проездной части вдоль дома ул Завитая1 и Завитая 3</t>
  </si>
  <si>
    <t>ст дома</t>
  </si>
  <si>
    <t>самосвал</t>
  </si>
  <si>
    <t>скальный отсев</t>
  </si>
  <si>
    <t>погрузчик</t>
  </si>
  <si>
    <t xml:space="preserve">Акт выполненых работ за  май  2023 год </t>
  </si>
  <si>
    <t>Демонтаж, нарезка резбь, монтаж кранов и сгонов на стояках и розливе отопления в подвале.Запитка, опресовка, проверка.</t>
  </si>
  <si>
    <t>труба ППР ф32</t>
  </si>
  <si>
    <t>тройник ППР ф32*25</t>
  </si>
  <si>
    <t>кран ППР ф25</t>
  </si>
  <si>
    <t>переход ППР 32*25</t>
  </si>
  <si>
    <t>муфта ППР 32</t>
  </si>
  <si>
    <t>кран ф3/4</t>
  </si>
  <si>
    <t>американка ППР ф25*20</t>
  </si>
  <si>
    <t>американка ППр ф25*20</t>
  </si>
  <si>
    <t>заглушка ф15</t>
  </si>
  <si>
    <t xml:space="preserve">фумлента </t>
  </si>
  <si>
    <t>Промывка и опресовка системы теплоснабжения</t>
  </si>
  <si>
    <t>Установка пластиковых окон</t>
  </si>
  <si>
    <t>счет № 10</t>
  </si>
  <si>
    <t>Полное обследование электропроводки на предмет не исправности и изоляция нулей. Причина не исправности короткое замыкание в люстре на кухне .</t>
  </si>
  <si>
    <t xml:space="preserve">мазда </t>
  </si>
  <si>
    <t xml:space="preserve">изолента </t>
  </si>
  <si>
    <t xml:space="preserve">Акт выполненых работ за июнь  2023 год </t>
  </si>
  <si>
    <t>Выравнивание проездной части и парковки</t>
  </si>
  <si>
    <t>зксковатор</t>
  </si>
  <si>
    <t>отсев ( м3)</t>
  </si>
  <si>
    <t>Субботник</t>
  </si>
  <si>
    <t>Заявление (счет №55)</t>
  </si>
  <si>
    <t>Краска</t>
  </si>
  <si>
    <t>Колер</t>
  </si>
  <si>
    <t>кисть</t>
  </si>
  <si>
    <t>эмаль1,9</t>
  </si>
  <si>
    <t>эмаль0,9</t>
  </si>
  <si>
    <t>эмаль 0,9</t>
  </si>
  <si>
    <t>известь</t>
  </si>
  <si>
    <t>Известь</t>
  </si>
  <si>
    <t>краска сер. 6 кг</t>
  </si>
  <si>
    <t>краска син. 2 кг.</t>
  </si>
  <si>
    <t>краска зел. 2кг</t>
  </si>
  <si>
    <t>краска жел. 2 кг</t>
  </si>
  <si>
    <t xml:space="preserve">колер </t>
  </si>
  <si>
    <t xml:space="preserve">Акт выполненых работ за  июль  2023 год </t>
  </si>
  <si>
    <t>Перекрытие стояка холодной воды в подвале, сброс, замена крана на стояке холодной воды в туалете, перепайка для подключения к разводке холод воды в туалете. Запуск, проверка, демонтаж, монтаж унитаза.</t>
  </si>
  <si>
    <t>кв 67</t>
  </si>
  <si>
    <t>труба ППР ф20</t>
  </si>
  <si>
    <t>муфта ППР ф25*15</t>
  </si>
  <si>
    <t>угол ППр ф25</t>
  </si>
  <si>
    <t>Установка навесного замка</t>
  </si>
  <si>
    <t>замок навесной</t>
  </si>
  <si>
    <t>Замена и переподключение нуля. Демонтаж и замена автомата. Изоляция нулевыз жил.</t>
  </si>
  <si>
    <t>кв 8</t>
  </si>
  <si>
    <t>автомат 16А</t>
  </si>
  <si>
    <t xml:space="preserve">Акт выполненых работ за  Август  2023 год </t>
  </si>
  <si>
    <t>Демонтаж светильников и фото реле. Установка двух светильников и фото реле</t>
  </si>
  <si>
    <t>кв 1</t>
  </si>
  <si>
    <t>светильник</t>
  </si>
  <si>
    <t>фото реле</t>
  </si>
  <si>
    <t xml:space="preserve">Акт выполненых работ за  Сентябрь  2023 год </t>
  </si>
  <si>
    <t>ул. Завитая д.1</t>
  </si>
  <si>
    <t>Перекрытие стояков холодной воды в подвале, сброс, замена отсечных кранов на стояках хололдной воды в кухне и в туалете, проверка.</t>
  </si>
  <si>
    <t>кв 66</t>
  </si>
  <si>
    <t>Экспертиза достовернности сметной стоимости: "Востановление системы теплоснабжения МКД"</t>
  </si>
  <si>
    <t>счет №438 (дог.№123)</t>
  </si>
  <si>
    <t>Перепланировка парковочных мест</t>
  </si>
  <si>
    <t>эксковатор</t>
  </si>
  <si>
    <t>отсев скальный ( М3)</t>
  </si>
  <si>
    <t>Демонтаж и ремонт выключателя, изорляция эл проводки и подключение к снти 220 В</t>
  </si>
  <si>
    <t>Замена светильника</t>
  </si>
  <si>
    <t xml:space="preserve">Акт выполненых работ за  Октябрь  2023 год </t>
  </si>
  <si>
    <t>ул.Завитая д.1</t>
  </si>
  <si>
    <t>Перекоытие стояка отопления, сброс воды, демонтаж стояка отопления, монтаж на метапол, запуск, проверка, нарезка резьб ф20</t>
  </si>
  <si>
    <t>кв 47</t>
  </si>
  <si>
    <t>фитинг ф26</t>
  </si>
  <si>
    <t>метапол ф26</t>
  </si>
  <si>
    <t>лен</t>
  </si>
  <si>
    <t>Замена вызывной панели многоабонентного домофона на объекте подъезд № 6</t>
  </si>
  <si>
    <t>счет 567</t>
  </si>
  <si>
    <t>Устройство металического премыкания над входом в подвал</t>
  </si>
  <si>
    <t>кв 64</t>
  </si>
  <si>
    <t>железо кров</t>
  </si>
  <si>
    <t>шуруп</t>
  </si>
  <si>
    <t>Изготовление ключей-чипов</t>
  </si>
  <si>
    <t>6 подьезд</t>
  </si>
  <si>
    <t>ключ-чип</t>
  </si>
  <si>
    <t>Демонтаж нулевого провода, его зачистка, изоляция и переподключение. Протяжка фаз и нулей</t>
  </si>
  <si>
    <t xml:space="preserve">Акт выполненых работ за  Ноябрь  2023 год </t>
  </si>
  <si>
    <t>ул. Завитая д,1</t>
  </si>
  <si>
    <t>Сброс воздуха из системы отопления</t>
  </si>
  <si>
    <t>Замена стояков отопления в подвале и ванных кв 27,30,33, запуск, проверка.</t>
  </si>
  <si>
    <t>кв 30,33,36,39</t>
  </si>
  <si>
    <t>тройник ППР ф25*15</t>
  </si>
  <si>
    <t>муфта ППР ф25</t>
  </si>
  <si>
    <t>Установка манжета</t>
  </si>
  <si>
    <t>кв 45</t>
  </si>
  <si>
    <t>манжет</t>
  </si>
  <si>
    <t xml:space="preserve">Акт выполненых работ за  Декабрь 2023 год </t>
  </si>
  <si>
    <t>Переустановка фото реле под козырек</t>
  </si>
  <si>
    <t>Демонтаж эл плафона на 2 этаже, его ремонт и установка. Демонтаж и замена эл лампы и изоляция соединений</t>
  </si>
  <si>
    <t>кв 30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</si>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</sst>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  <font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2" fontId="0" fillId="0" borderId="2" xfId="0" applyNumberFormat="1" applyBorder="1" applyAlignment="1">
      <alignment wrapText="1"/>
    </xf>
    <xf numFmtId="0" fontId="5" fillId="0" borderId="2" xfId="0" applyFont="1" applyFill="1" applyBorder="1"/>
    <xf numFmtId="2" fontId="2" fillId="0" borderId="0" xfId="0" applyNumberFormat="1" applyFont="1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0" fontId="0" fillId="0" borderId="0" xfId="0" applyBorder="1"/>
    <xf numFmtId="2" fontId="0" fillId="0" borderId="0" xfId="0" applyNumberFormat="1"/>
    <xf numFmtId="2" fontId="0" fillId="0" borderId="2" xfId="0" applyNumberFormat="1" applyFont="1" applyBorder="1"/>
    <xf numFmtId="2" fontId="2" fillId="0" borderId="2" xfId="0" applyNumberFormat="1" applyFont="1" applyBorder="1"/>
    <xf numFmtId="0" fontId="4" fillId="0" borderId="2" xfId="0" applyFont="1" applyBorder="1" applyAlignment="1">
      <alignment wrapText="1"/>
    </xf>
    <xf numFmtId="14" fontId="4" fillId="0" borderId="2" xfId="0" applyNumberFormat="1" applyFont="1" applyBorder="1"/>
    <xf numFmtId="2" fontId="6" fillId="0" borderId="4" xfId="0" applyNumberFormat="1" applyFont="1" applyBorder="1"/>
    <xf numFmtId="2" fontId="0" fillId="0" borderId="0" xfId="0" applyNumberFormat="1" applyBorder="1"/>
    <xf numFmtId="0" fontId="7" fillId="0" borderId="2" xfId="0" applyFont="1" applyBorder="1"/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90A23-F8A2-4207-BC17-8445C36A1BB5}">
  <sheetPr>
    <tabColor rgb="FFFFFF00"/>
  </sheetPr>
  <dimension ref="A1:S406"/>
  <sheetViews>
    <sheetView tabSelected="1" zoomScale="90" zoomScaleNormal="90" workbookViewId="0">
      <pane xSplit="1" ySplit="1" topLeftCell="B383" activePane="bottomRight" state="frozen"/>
      <selection pane="topRight" activeCell="B1" sqref="B1"/>
      <selection pane="bottomLeft" activeCell="A5" sqref="A5"/>
      <selection pane="bottomRight" activeCell="B323" sqref="B323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1.7109375" customWidth="1"/>
    <col min="11" max="11" width="8.140625" customWidth="1"/>
    <col min="12" max="12" width="7" customWidth="1"/>
    <col min="14" max="14" width="9.7109375" customWidth="1"/>
    <col min="15" max="15" width="12.42578125" customWidth="1"/>
    <col min="18" max="18" width="12.710937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19" ht="20.25" x14ac:dyDescent="0.3">
      <c r="F1" t="s">
        <v>0</v>
      </c>
      <c r="H1" s="1" t="s">
        <v>1</v>
      </c>
    </row>
    <row r="3" spans="1:19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19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19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19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25" si="0">P6*Q6</f>
        <v>0</v>
      </c>
      <c r="S6" s="14"/>
    </row>
    <row r="7" spans="1:19" ht="38.25" x14ac:dyDescent="0.2">
      <c r="A7" s="10">
        <v>1</v>
      </c>
      <c r="B7" s="11" t="s">
        <v>19</v>
      </c>
      <c r="C7" s="16">
        <v>44932</v>
      </c>
      <c r="D7" s="10" t="s">
        <v>0</v>
      </c>
      <c r="E7" s="15" t="s">
        <v>20</v>
      </c>
      <c r="F7" s="10">
        <v>0.5</v>
      </c>
      <c r="G7" s="10">
        <v>2</v>
      </c>
      <c r="H7" s="13">
        <f>F7*G7</f>
        <v>1</v>
      </c>
      <c r="I7" s="13">
        <v>600</v>
      </c>
      <c r="J7" s="13">
        <f>H7*I7</f>
        <v>600</v>
      </c>
      <c r="K7" s="13" t="s">
        <v>21</v>
      </c>
      <c r="L7" s="13">
        <v>0.5</v>
      </c>
      <c r="M7" s="13">
        <v>450</v>
      </c>
      <c r="N7" s="13">
        <f>L7*M7</f>
        <v>225</v>
      </c>
      <c r="O7" s="17"/>
      <c r="P7" s="13"/>
      <c r="Q7" s="13"/>
      <c r="R7" s="13">
        <f>P7*Q7</f>
        <v>0</v>
      </c>
      <c r="S7" s="14"/>
    </row>
    <row r="8" spans="1:19" ht="15" x14ac:dyDescent="0.2">
      <c r="A8" s="10"/>
      <c r="B8" s="11"/>
      <c r="C8" s="10"/>
      <c r="D8" s="10"/>
      <c r="E8" s="15"/>
      <c r="F8" s="10"/>
      <c r="G8" s="10"/>
      <c r="H8" s="13">
        <f t="shared" ref="H8:H12" si="1">F8*G8</f>
        <v>0</v>
      </c>
      <c r="I8" s="13"/>
      <c r="J8" s="13">
        <f t="shared" ref="J8:J12" si="2">H8*I8</f>
        <v>0</v>
      </c>
      <c r="K8" s="13"/>
      <c r="L8" s="13"/>
      <c r="M8" s="13"/>
      <c r="N8" s="13">
        <f t="shared" ref="N8:N12" si="3">L8*M8</f>
        <v>0</v>
      </c>
      <c r="O8" s="17"/>
      <c r="P8" s="13"/>
      <c r="Q8" s="13"/>
      <c r="R8" s="13">
        <f t="shared" ref="R8:R23" si="4">P8*Q8</f>
        <v>0</v>
      </c>
      <c r="S8" s="14"/>
    </row>
    <row r="9" spans="1:19" ht="63.75" x14ac:dyDescent="0.2">
      <c r="A9" s="10">
        <v>2</v>
      </c>
      <c r="B9" s="11" t="s">
        <v>22</v>
      </c>
      <c r="C9" s="16">
        <v>44936</v>
      </c>
      <c r="D9" s="10"/>
      <c r="E9" s="15" t="s">
        <v>23</v>
      </c>
      <c r="F9" s="10">
        <v>3.5</v>
      </c>
      <c r="G9" s="10">
        <v>2</v>
      </c>
      <c r="H9" s="13">
        <f t="shared" si="1"/>
        <v>7</v>
      </c>
      <c r="I9" s="13">
        <v>600</v>
      </c>
      <c r="J9" s="13">
        <f t="shared" si="2"/>
        <v>4200</v>
      </c>
      <c r="K9" s="13" t="s">
        <v>21</v>
      </c>
      <c r="L9" s="13">
        <v>0.5</v>
      </c>
      <c r="M9" s="13">
        <v>450</v>
      </c>
      <c r="N9" s="13">
        <f t="shared" si="3"/>
        <v>225</v>
      </c>
      <c r="O9" s="17" t="s">
        <v>24</v>
      </c>
      <c r="P9" s="13">
        <v>15</v>
      </c>
      <c r="Q9" s="13">
        <v>76</v>
      </c>
      <c r="R9" s="13">
        <f t="shared" si="4"/>
        <v>1140</v>
      </c>
      <c r="S9" s="14"/>
    </row>
    <row r="10" spans="1:19" ht="15" x14ac:dyDescent="0.2">
      <c r="A10" s="10"/>
      <c r="B10" s="11"/>
      <c r="C10" s="10"/>
      <c r="D10" s="10"/>
      <c r="E10" s="15"/>
      <c r="F10" s="10"/>
      <c r="G10" s="10"/>
      <c r="H10" s="13">
        <f t="shared" si="1"/>
        <v>0</v>
      </c>
      <c r="I10" s="13"/>
      <c r="J10" s="13">
        <f t="shared" si="2"/>
        <v>0</v>
      </c>
      <c r="K10" s="13"/>
      <c r="L10" s="13"/>
      <c r="M10" s="13"/>
      <c r="N10" s="13">
        <f t="shared" si="3"/>
        <v>0</v>
      </c>
      <c r="O10" s="17" t="s">
        <v>25</v>
      </c>
      <c r="P10" s="13">
        <v>3</v>
      </c>
      <c r="Q10" s="13">
        <v>270</v>
      </c>
      <c r="R10" s="13">
        <f t="shared" si="4"/>
        <v>810</v>
      </c>
      <c r="S10" s="14"/>
    </row>
    <row r="11" spans="1:19" ht="25.5" x14ac:dyDescent="0.2">
      <c r="A11" s="10"/>
      <c r="B11" s="11"/>
      <c r="C11" s="10"/>
      <c r="D11" s="10"/>
      <c r="E11" s="15"/>
      <c r="F11" s="10"/>
      <c r="G11" s="10"/>
      <c r="H11" s="13">
        <f t="shared" si="1"/>
        <v>0</v>
      </c>
      <c r="I11" s="13"/>
      <c r="J11" s="13">
        <f t="shared" si="2"/>
        <v>0</v>
      </c>
      <c r="K11" s="13"/>
      <c r="L11" s="13"/>
      <c r="M11" s="13"/>
      <c r="N11" s="13">
        <f t="shared" si="3"/>
        <v>0</v>
      </c>
      <c r="O11" s="17" t="s">
        <v>26</v>
      </c>
      <c r="P11" s="13">
        <v>2</v>
      </c>
      <c r="Q11" s="13">
        <v>256</v>
      </c>
      <c r="R11" s="13">
        <f t="shared" si="4"/>
        <v>512</v>
      </c>
      <c r="S11" s="14"/>
    </row>
    <row r="12" spans="1:19" ht="25.5" x14ac:dyDescent="0.2">
      <c r="A12" s="10"/>
      <c r="B12" s="11"/>
      <c r="C12" s="10"/>
      <c r="D12" s="10"/>
      <c r="E12" s="15"/>
      <c r="F12" s="10"/>
      <c r="G12" s="10"/>
      <c r="H12" s="13">
        <f t="shared" si="1"/>
        <v>0</v>
      </c>
      <c r="I12" s="13"/>
      <c r="J12" s="13">
        <f t="shared" si="2"/>
        <v>0</v>
      </c>
      <c r="K12" s="13"/>
      <c r="L12" s="13"/>
      <c r="M12" s="13"/>
      <c r="N12" s="13">
        <f t="shared" si="3"/>
        <v>0</v>
      </c>
      <c r="O12" s="17" t="s">
        <v>27</v>
      </c>
      <c r="P12" s="13">
        <v>1</v>
      </c>
      <c r="Q12" s="13">
        <v>13.5</v>
      </c>
      <c r="R12" s="13">
        <f t="shared" si="4"/>
        <v>13.5</v>
      </c>
      <c r="S12" s="14"/>
    </row>
    <row r="13" spans="1:19" ht="25.5" x14ac:dyDescent="0.2">
      <c r="A13" s="10"/>
      <c r="B13" s="11"/>
      <c r="C13" s="10"/>
      <c r="D13" s="10"/>
      <c r="E13" s="15"/>
      <c r="F13" s="10"/>
      <c r="G13" s="10"/>
      <c r="H13" s="13"/>
      <c r="I13" s="13"/>
      <c r="J13" s="13"/>
      <c r="K13" s="13"/>
      <c r="L13" s="13"/>
      <c r="M13" s="13"/>
      <c r="N13" s="13"/>
      <c r="O13" s="17" t="s">
        <v>28</v>
      </c>
      <c r="P13" s="13">
        <v>3</v>
      </c>
      <c r="Q13" s="13">
        <v>125</v>
      </c>
      <c r="R13" s="13">
        <f t="shared" si="4"/>
        <v>375</v>
      </c>
      <c r="S13" s="14"/>
    </row>
    <row r="14" spans="1:19" ht="15" x14ac:dyDescent="0.2">
      <c r="A14" s="10"/>
      <c r="B14" s="11"/>
      <c r="C14" s="10"/>
      <c r="D14" s="10"/>
      <c r="E14" s="15"/>
      <c r="F14" s="10"/>
      <c r="G14" s="10"/>
      <c r="H14" s="13"/>
      <c r="I14" s="13"/>
      <c r="J14" s="13"/>
      <c r="K14" s="13"/>
      <c r="L14" s="13"/>
      <c r="M14" s="13"/>
      <c r="N14" s="13"/>
      <c r="O14" s="13" t="s">
        <v>29</v>
      </c>
      <c r="P14" s="13">
        <v>3</v>
      </c>
      <c r="Q14" s="13">
        <v>245</v>
      </c>
      <c r="R14" s="13">
        <f t="shared" si="4"/>
        <v>735</v>
      </c>
      <c r="S14" s="14"/>
    </row>
    <row r="15" spans="1:19" ht="25.5" x14ac:dyDescent="0.2">
      <c r="A15" s="10"/>
      <c r="B15" s="11"/>
      <c r="C15" s="10"/>
      <c r="D15" s="10"/>
      <c r="E15" s="15"/>
      <c r="F15" s="10"/>
      <c r="G15" s="10"/>
      <c r="H15" s="13"/>
      <c r="I15" s="13"/>
      <c r="J15" s="13"/>
      <c r="K15" s="13"/>
      <c r="L15" s="13"/>
      <c r="M15" s="13"/>
      <c r="N15" s="13"/>
      <c r="O15" s="17" t="s">
        <v>30</v>
      </c>
      <c r="P15" s="13">
        <v>3</v>
      </c>
      <c r="Q15" s="13">
        <v>80</v>
      </c>
      <c r="R15" s="13">
        <f t="shared" si="4"/>
        <v>240</v>
      </c>
      <c r="S15" s="14"/>
    </row>
    <row r="16" spans="1:19" ht="15" x14ac:dyDescent="0.2">
      <c r="A16" s="10"/>
      <c r="B16" s="11"/>
      <c r="C16" s="10"/>
      <c r="D16" s="10"/>
      <c r="E16" s="15"/>
      <c r="F16" s="10"/>
      <c r="G16" s="1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>
        <f t="shared" si="4"/>
        <v>0</v>
      </c>
      <c r="S16" s="14"/>
    </row>
    <row r="17" spans="1:19" ht="102" x14ac:dyDescent="0.2">
      <c r="A17" s="10">
        <v>3</v>
      </c>
      <c r="B17" s="11" t="s">
        <v>31</v>
      </c>
      <c r="C17" s="16">
        <v>44937</v>
      </c>
      <c r="D17" s="10"/>
      <c r="E17" s="15" t="s">
        <v>32</v>
      </c>
      <c r="F17" s="10">
        <v>4</v>
      </c>
      <c r="G17" s="10">
        <v>3</v>
      </c>
      <c r="H17" s="13">
        <f>F17*G17</f>
        <v>12</v>
      </c>
      <c r="I17" s="13">
        <v>600</v>
      </c>
      <c r="J17" s="13">
        <f>H17*I17</f>
        <v>7200</v>
      </c>
      <c r="K17" s="13" t="s">
        <v>21</v>
      </c>
      <c r="L17" s="13">
        <v>0.5</v>
      </c>
      <c r="M17" s="13">
        <v>450</v>
      </c>
      <c r="N17" s="13">
        <f>L17*M17</f>
        <v>225</v>
      </c>
      <c r="O17" s="13" t="s">
        <v>33</v>
      </c>
      <c r="P17" s="13">
        <v>2</v>
      </c>
      <c r="Q17" s="13">
        <v>26</v>
      </c>
      <c r="R17" s="13">
        <f t="shared" si="4"/>
        <v>52</v>
      </c>
      <c r="S17" s="14"/>
    </row>
    <row r="18" spans="1:19" ht="15" x14ac:dyDescent="0.2">
      <c r="A18" s="10"/>
      <c r="B18" s="11"/>
      <c r="C18" s="10"/>
      <c r="D18" s="10"/>
      <c r="E18" s="15"/>
      <c r="F18" s="10"/>
      <c r="G18" s="10"/>
      <c r="H18" s="13"/>
      <c r="I18" s="13"/>
      <c r="J18" s="13"/>
      <c r="K18" s="13"/>
      <c r="L18" s="13"/>
      <c r="M18" s="13"/>
      <c r="N18" s="13"/>
      <c r="O18" s="17" t="s">
        <v>34</v>
      </c>
      <c r="P18" s="13">
        <v>1</v>
      </c>
      <c r="Q18" s="13">
        <v>270</v>
      </c>
      <c r="R18" s="13">
        <f t="shared" si="4"/>
        <v>270</v>
      </c>
      <c r="S18" s="14"/>
    </row>
    <row r="19" spans="1:19" ht="25.5" x14ac:dyDescent="0.2">
      <c r="A19" s="10"/>
      <c r="B19" s="11"/>
      <c r="C19" s="10"/>
      <c r="D19" s="10"/>
      <c r="E19" s="15"/>
      <c r="F19" s="10"/>
      <c r="G19" s="10"/>
      <c r="H19" s="13"/>
      <c r="I19" s="13"/>
      <c r="J19" s="13"/>
      <c r="K19" s="13"/>
      <c r="L19" s="13"/>
      <c r="M19" s="13"/>
      <c r="N19" s="13"/>
      <c r="O19" s="17" t="s">
        <v>35</v>
      </c>
      <c r="P19" s="13">
        <v>1</v>
      </c>
      <c r="Q19" s="13">
        <v>12</v>
      </c>
      <c r="R19" s="13">
        <f t="shared" si="4"/>
        <v>12</v>
      </c>
      <c r="S19" s="14"/>
    </row>
    <row r="20" spans="1:19" ht="25.5" x14ac:dyDescent="0.2">
      <c r="A20" s="10"/>
      <c r="B20" s="11"/>
      <c r="C20" s="10"/>
      <c r="D20" s="10"/>
      <c r="E20" s="15"/>
      <c r="F20" s="10"/>
      <c r="G20" s="10"/>
      <c r="H20" s="13"/>
      <c r="I20" s="13"/>
      <c r="J20" s="13"/>
      <c r="K20" s="13"/>
      <c r="L20" s="13"/>
      <c r="M20" s="13"/>
      <c r="N20" s="13"/>
      <c r="O20" s="17" t="s">
        <v>36</v>
      </c>
      <c r="P20" s="13">
        <v>1</v>
      </c>
      <c r="Q20" s="13">
        <v>8</v>
      </c>
      <c r="R20" s="13">
        <f t="shared" si="4"/>
        <v>8</v>
      </c>
      <c r="S20" s="14"/>
    </row>
    <row r="21" spans="1:19" ht="15" x14ac:dyDescent="0.2">
      <c r="A21" s="10"/>
      <c r="B21" s="11"/>
      <c r="C21" s="10"/>
      <c r="D21" s="10"/>
      <c r="E21" s="15"/>
      <c r="F21" s="10"/>
      <c r="G21" s="10"/>
      <c r="H21" s="13"/>
      <c r="I21" s="13"/>
      <c r="J21" s="13"/>
      <c r="K21" s="13"/>
      <c r="L21" s="13"/>
      <c r="M21" s="13"/>
      <c r="N21" s="13"/>
      <c r="O21" s="13" t="s">
        <v>37</v>
      </c>
      <c r="P21" s="13">
        <v>1</v>
      </c>
      <c r="Q21" s="13"/>
      <c r="R21" s="13">
        <f t="shared" si="4"/>
        <v>0</v>
      </c>
      <c r="S21" s="14"/>
    </row>
    <row r="22" spans="1:19" ht="15" x14ac:dyDescent="0.2">
      <c r="A22" s="10"/>
      <c r="B22" s="11"/>
      <c r="C22" s="10"/>
      <c r="D22" s="10"/>
      <c r="E22" s="15"/>
      <c r="F22" s="10"/>
      <c r="G22" s="10"/>
      <c r="H22" s="13"/>
      <c r="I22" s="13"/>
      <c r="J22" s="13"/>
      <c r="K22" s="13"/>
      <c r="L22" s="13"/>
      <c r="M22" s="13"/>
      <c r="N22" s="13"/>
      <c r="O22" s="13" t="s">
        <v>38</v>
      </c>
      <c r="P22" s="13">
        <v>1</v>
      </c>
      <c r="Q22" s="13">
        <v>245</v>
      </c>
      <c r="R22" s="13">
        <f t="shared" si="4"/>
        <v>245</v>
      </c>
      <c r="S22" s="14"/>
    </row>
    <row r="23" spans="1:19" ht="15" x14ac:dyDescent="0.2">
      <c r="A23" s="10"/>
      <c r="B23" s="11"/>
      <c r="C23" s="10"/>
      <c r="D23" s="10"/>
      <c r="E23" s="15"/>
      <c r="F23" s="10"/>
      <c r="G23" s="10"/>
      <c r="H23" s="13"/>
      <c r="I23" s="13"/>
      <c r="J23" s="13"/>
      <c r="K23" s="13"/>
      <c r="L23" s="13"/>
      <c r="M23" s="13"/>
      <c r="N23" s="13"/>
      <c r="O23" s="13" t="s">
        <v>39</v>
      </c>
      <c r="P23" s="13">
        <v>0.1</v>
      </c>
      <c r="Q23" s="13">
        <v>70</v>
      </c>
      <c r="R23" s="13">
        <f t="shared" si="4"/>
        <v>7</v>
      </c>
      <c r="S23" s="14"/>
    </row>
    <row r="24" spans="1:19" ht="15" x14ac:dyDescent="0.2">
      <c r="A24" s="10"/>
      <c r="B24" s="11"/>
      <c r="C24" s="16"/>
      <c r="D24" s="10"/>
      <c r="E24" s="18"/>
      <c r="F24" s="10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9"/>
    </row>
    <row r="25" spans="1:19" x14ac:dyDescent="0.2">
      <c r="A25" s="10"/>
      <c r="B25" s="11"/>
      <c r="C25" s="10"/>
      <c r="D25" s="10"/>
      <c r="E25" s="10"/>
      <c r="F25" s="10"/>
      <c r="G25" s="10"/>
      <c r="H25" s="13">
        <f>F25*G25</f>
        <v>0</v>
      </c>
      <c r="I25" s="13"/>
      <c r="J25" s="13">
        <f>H25*I25</f>
        <v>0</v>
      </c>
      <c r="K25" s="13"/>
      <c r="L25" s="13"/>
      <c r="M25" s="13"/>
      <c r="N25" s="13">
        <f>L25*M25</f>
        <v>0</v>
      </c>
      <c r="O25" s="13"/>
      <c r="P25" s="13"/>
      <c r="Q25" s="13"/>
      <c r="R25" s="13">
        <f t="shared" si="0"/>
        <v>0</v>
      </c>
      <c r="S25" s="19"/>
    </row>
    <row r="26" spans="1:19" x14ac:dyDescent="0.2">
      <c r="A26" s="10"/>
      <c r="B26" s="11"/>
      <c r="C26" s="10"/>
      <c r="D26" s="10"/>
      <c r="E26" s="20" t="s">
        <v>40</v>
      </c>
      <c r="F26" s="10"/>
      <c r="G26" s="10"/>
      <c r="H26" s="21">
        <f>SUM(H5:H25)</f>
        <v>20</v>
      </c>
      <c r="I26" s="13"/>
      <c r="J26" s="21">
        <f>SUM(J5:J25)</f>
        <v>12000</v>
      </c>
      <c r="K26" s="13"/>
      <c r="L26" s="21">
        <f>SUM(L5:L25)</f>
        <v>1.5</v>
      </c>
      <c r="M26" s="13"/>
      <c r="N26" s="21">
        <f>SUM(N5:N25)</f>
        <v>675</v>
      </c>
      <c r="O26" s="13"/>
      <c r="P26" s="13"/>
      <c r="Q26" s="13"/>
      <c r="R26" s="21">
        <f>SUM(R5:R25)</f>
        <v>4419.5</v>
      </c>
      <c r="S26" s="14">
        <f>J26+N26+R26</f>
        <v>17094.5</v>
      </c>
    </row>
    <row r="27" spans="1:19" ht="15" x14ac:dyDescent="0.2">
      <c r="A27" s="10" t="s">
        <v>0</v>
      </c>
      <c r="B27" s="11"/>
      <c r="C27" s="10"/>
      <c r="D27" s="10"/>
      <c r="E27" s="15" t="s">
        <v>41</v>
      </c>
      <c r="F27" s="10"/>
      <c r="G27" s="10"/>
      <c r="H27" s="13">
        <f>F27*G27</f>
        <v>0</v>
      </c>
      <c r="I27" s="13"/>
      <c r="J27" s="13">
        <f>H27*I27</f>
        <v>0</v>
      </c>
      <c r="K27" s="13"/>
      <c r="L27" s="13"/>
      <c r="M27" s="13"/>
      <c r="N27" s="13">
        <f>L27*M27</f>
        <v>0</v>
      </c>
      <c r="O27" s="13"/>
      <c r="P27" s="13"/>
      <c r="Q27" s="13"/>
      <c r="R27" s="13">
        <f>P27</f>
        <v>0</v>
      </c>
      <c r="S27" s="22"/>
    </row>
    <row r="28" spans="1:19" ht="89.25" x14ac:dyDescent="0.2">
      <c r="A28" s="10">
        <v>1</v>
      </c>
      <c r="B28" s="11" t="s">
        <v>42</v>
      </c>
      <c r="C28" s="16">
        <v>44957</v>
      </c>
      <c r="D28" s="10"/>
      <c r="E28" s="15" t="s">
        <v>43</v>
      </c>
      <c r="F28" s="10">
        <v>2.5</v>
      </c>
      <c r="G28" s="10">
        <v>2</v>
      </c>
      <c r="H28" s="13">
        <f t="shared" ref="H28:H32" si="5">F28*G28</f>
        <v>5</v>
      </c>
      <c r="I28" s="13">
        <v>600</v>
      </c>
      <c r="J28" s="13">
        <f>H28*I28</f>
        <v>3000</v>
      </c>
      <c r="K28" s="13" t="s">
        <v>44</v>
      </c>
      <c r="L28" s="13">
        <v>1</v>
      </c>
      <c r="M28" s="13">
        <v>500</v>
      </c>
      <c r="N28" s="13">
        <f t="shared" ref="N28:N32" si="6">L28*M28</f>
        <v>500</v>
      </c>
      <c r="O28" s="17" t="s">
        <v>45</v>
      </c>
      <c r="P28" s="13">
        <v>1</v>
      </c>
      <c r="Q28" s="13">
        <v>2145</v>
      </c>
      <c r="R28" s="13">
        <f>P28*Q28</f>
        <v>2145</v>
      </c>
      <c r="S28" s="22"/>
    </row>
    <row r="29" spans="1:19" ht="15" x14ac:dyDescent="0.2">
      <c r="A29" s="10"/>
      <c r="B29" s="11"/>
      <c r="C29" s="10"/>
      <c r="D29" s="10"/>
      <c r="E29" s="15"/>
      <c r="F29" s="10"/>
      <c r="G29" s="10"/>
      <c r="H29" s="13">
        <f t="shared" si="5"/>
        <v>0</v>
      </c>
      <c r="I29" s="13"/>
      <c r="J29" s="13">
        <f>H29*I29</f>
        <v>0</v>
      </c>
      <c r="K29" s="13"/>
      <c r="L29" s="13"/>
      <c r="M29" s="13"/>
      <c r="N29" s="13">
        <f t="shared" si="6"/>
        <v>0</v>
      </c>
      <c r="O29" s="17" t="s">
        <v>46</v>
      </c>
      <c r="P29" s="13">
        <v>0.1</v>
      </c>
      <c r="Q29" s="13">
        <v>194</v>
      </c>
      <c r="R29" s="13">
        <f t="shared" ref="R29:R32" si="7">P29*Q29</f>
        <v>19.400000000000002</v>
      </c>
      <c r="S29" s="22"/>
    </row>
    <row r="30" spans="1:19" ht="15" x14ac:dyDescent="0.2">
      <c r="A30" s="10"/>
      <c r="B30" s="11"/>
      <c r="C30" s="10"/>
      <c r="D30" s="10"/>
      <c r="E30" s="15"/>
      <c r="F30" s="10"/>
      <c r="G30" s="10"/>
      <c r="H30" s="13">
        <f t="shared" si="5"/>
        <v>0</v>
      </c>
      <c r="I30" s="13"/>
      <c r="J30" s="13">
        <f t="shared" ref="J30:J32" si="8">H30*I30</f>
        <v>0</v>
      </c>
      <c r="K30" s="13"/>
      <c r="L30" s="13"/>
      <c r="M30" s="13"/>
      <c r="N30" s="13">
        <f t="shared" si="6"/>
        <v>0</v>
      </c>
      <c r="O30" s="17" t="s">
        <v>47</v>
      </c>
      <c r="P30" s="13">
        <v>10</v>
      </c>
      <c r="Q30" s="13">
        <v>0.8</v>
      </c>
      <c r="R30" s="13">
        <f t="shared" si="7"/>
        <v>8</v>
      </c>
      <c r="S30" s="22"/>
    </row>
    <row r="31" spans="1:19" ht="15" x14ac:dyDescent="0.2">
      <c r="A31" s="10"/>
      <c r="B31" s="11"/>
      <c r="C31" s="10"/>
      <c r="D31" s="10"/>
      <c r="E31" s="15"/>
      <c r="F31" s="10"/>
      <c r="G31" s="10"/>
      <c r="H31" s="13">
        <f t="shared" si="5"/>
        <v>0</v>
      </c>
      <c r="I31" s="13"/>
      <c r="J31" s="13">
        <f t="shared" si="8"/>
        <v>0</v>
      </c>
      <c r="K31" s="13"/>
      <c r="L31" s="13"/>
      <c r="M31" s="13"/>
      <c r="N31" s="13">
        <f t="shared" si="6"/>
        <v>0</v>
      </c>
      <c r="O31" s="17" t="s">
        <v>48</v>
      </c>
      <c r="P31" s="13">
        <v>0.5</v>
      </c>
      <c r="Q31" s="13">
        <v>600</v>
      </c>
      <c r="R31" s="13">
        <f t="shared" si="7"/>
        <v>300</v>
      </c>
      <c r="S31" s="22"/>
    </row>
    <row r="32" spans="1:19" ht="15" x14ac:dyDescent="0.2">
      <c r="A32" s="10"/>
      <c r="B32" s="11"/>
      <c r="C32" s="10"/>
      <c r="D32" s="10"/>
      <c r="E32" s="15"/>
      <c r="F32" s="10"/>
      <c r="G32" s="10"/>
      <c r="H32" s="13">
        <f t="shared" si="5"/>
        <v>0</v>
      </c>
      <c r="I32" s="13"/>
      <c r="J32" s="13">
        <f t="shared" si="8"/>
        <v>0</v>
      </c>
      <c r="K32" s="13"/>
      <c r="L32" s="13"/>
      <c r="M32" s="13"/>
      <c r="N32" s="13">
        <f t="shared" si="6"/>
        <v>0</v>
      </c>
      <c r="O32" s="17"/>
      <c r="P32" s="13"/>
      <c r="Q32" s="13"/>
      <c r="R32" s="13">
        <f t="shared" si="7"/>
        <v>0</v>
      </c>
      <c r="S32" s="22"/>
    </row>
    <row r="33" spans="1:19" x14ac:dyDescent="0.2">
      <c r="A33" s="10"/>
      <c r="B33" s="11"/>
      <c r="C33" s="10"/>
      <c r="D33" s="10"/>
      <c r="E33" s="20" t="s">
        <v>40</v>
      </c>
      <c r="F33" s="10"/>
      <c r="G33" s="10"/>
      <c r="H33" s="21">
        <f>SUM(H27:H32)</f>
        <v>5</v>
      </c>
      <c r="I33" s="13"/>
      <c r="J33" s="21">
        <f>SUM(J27:J32)</f>
        <v>3000</v>
      </c>
      <c r="K33" s="13"/>
      <c r="L33" s="21">
        <f>SUM(L27:L32)</f>
        <v>1</v>
      </c>
      <c r="M33" s="13"/>
      <c r="N33" s="21">
        <f>SUM(N27:N32)</f>
        <v>500</v>
      </c>
      <c r="O33" s="13"/>
      <c r="P33" s="13"/>
      <c r="Q33" s="13"/>
      <c r="R33" s="21">
        <f>SUM(R27:R32)</f>
        <v>2472.4</v>
      </c>
      <c r="S33" s="14">
        <f>J33+N33+R33</f>
        <v>5972.4</v>
      </c>
    </row>
    <row r="34" spans="1:19" ht="15" x14ac:dyDescent="0.2">
      <c r="A34" s="10"/>
      <c r="B34" s="11"/>
      <c r="C34" s="10"/>
      <c r="D34" s="10"/>
      <c r="E34" s="15" t="s">
        <v>49</v>
      </c>
      <c r="F34" s="10"/>
      <c r="G34" s="10"/>
      <c r="H34" s="13">
        <f>F34*G34</f>
        <v>0</v>
      </c>
      <c r="I34" s="13"/>
      <c r="J34" s="13">
        <f>H34*I34</f>
        <v>0</v>
      </c>
      <c r="K34" s="13"/>
      <c r="L34" s="13"/>
      <c r="M34" s="13"/>
      <c r="N34" s="13">
        <f>L34*M34</f>
        <v>0</v>
      </c>
      <c r="O34" s="13"/>
      <c r="P34" s="13"/>
      <c r="Q34" s="13"/>
      <c r="R34" s="13">
        <f>P34*Q34</f>
        <v>0</v>
      </c>
      <c r="S34" s="22"/>
    </row>
    <row r="35" spans="1:19" ht="63.75" x14ac:dyDescent="0.2">
      <c r="A35" s="10">
        <v>1</v>
      </c>
      <c r="B35" s="11" t="s">
        <v>50</v>
      </c>
      <c r="C35" s="16">
        <v>44953</v>
      </c>
      <c r="D35" s="10"/>
      <c r="E35" s="15" t="s">
        <v>51</v>
      </c>
      <c r="F35" s="10">
        <v>2</v>
      </c>
      <c r="G35" s="10">
        <v>1</v>
      </c>
      <c r="H35" s="13">
        <f>F35*G35</f>
        <v>2</v>
      </c>
      <c r="I35" s="13">
        <v>600</v>
      </c>
      <c r="J35" s="13">
        <f>H35*I35</f>
        <v>1200</v>
      </c>
      <c r="K35" s="13" t="s">
        <v>21</v>
      </c>
      <c r="L35" s="13">
        <v>0.5</v>
      </c>
      <c r="M35" s="13">
        <v>450</v>
      </c>
      <c r="N35" s="13">
        <f>L35*M35</f>
        <v>225</v>
      </c>
      <c r="O35" s="17" t="s">
        <v>52</v>
      </c>
      <c r="P35" s="13">
        <v>1</v>
      </c>
      <c r="Q35" s="13">
        <v>259</v>
      </c>
      <c r="R35" s="13">
        <f>P35*Q35</f>
        <v>259</v>
      </c>
      <c r="S35" s="22"/>
    </row>
    <row r="36" spans="1:19" ht="15" x14ac:dyDescent="0.2">
      <c r="A36" s="10"/>
      <c r="B36" s="11"/>
      <c r="C36" s="16"/>
      <c r="D36" s="10"/>
      <c r="E36" s="15"/>
      <c r="F36" s="10"/>
      <c r="G36" s="10"/>
      <c r="H36" s="13">
        <f>F36*G36</f>
        <v>0</v>
      </c>
      <c r="I36" s="13"/>
      <c r="J36" s="13">
        <f t="shared" ref="J36" si="9">H36*I36</f>
        <v>0</v>
      </c>
      <c r="K36" s="13"/>
      <c r="L36" s="13"/>
      <c r="M36" s="13"/>
      <c r="N36" s="13">
        <f>L36*M36</f>
        <v>0</v>
      </c>
      <c r="O36" s="17" t="s">
        <v>53</v>
      </c>
      <c r="P36" s="13">
        <v>0.5</v>
      </c>
      <c r="Q36" s="13">
        <v>60</v>
      </c>
      <c r="R36" s="13">
        <f t="shared" ref="R36:R40" si="10">P36*Q36</f>
        <v>30</v>
      </c>
      <c r="S36" s="22"/>
    </row>
    <row r="37" spans="1:19" ht="102" x14ac:dyDescent="0.2">
      <c r="A37" s="10">
        <v>2</v>
      </c>
      <c r="B37" s="11" t="s">
        <v>54</v>
      </c>
      <c r="C37" s="16">
        <v>44942</v>
      </c>
      <c r="D37" s="10"/>
      <c r="E37" s="10" t="s">
        <v>55</v>
      </c>
      <c r="F37" s="10">
        <v>1</v>
      </c>
      <c r="G37" s="10">
        <v>1</v>
      </c>
      <c r="H37" s="13">
        <f>F37*G37</f>
        <v>1</v>
      </c>
      <c r="I37" s="13">
        <v>600</v>
      </c>
      <c r="J37" s="13">
        <f>H37*I37</f>
        <v>600</v>
      </c>
      <c r="K37" s="13" t="s">
        <v>21</v>
      </c>
      <c r="L37" s="13">
        <v>0.5</v>
      </c>
      <c r="M37" s="13">
        <v>450</v>
      </c>
      <c r="N37" s="13">
        <f>L37*M37</f>
        <v>225</v>
      </c>
      <c r="O37" s="17" t="s">
        <v>56</v>
      </c>
      <c r="P37" s="13">
        <v>1</v>
      </c>
      <c r="Q37" s="13">
        <v>321</v>
      </c>
      <c r="R37" s="13">
        <f t="shared" si="10"/>
        <v>321</v>
      </c>
      <c r="S37" s="22"/>
    </row>
    <row r="38" spans="1:19" x14ac:dyDescent="0.2">
      <c r="A38" s="10"/>
      <c r="B38" s="11"/>
      <c r="C38" s="10"/>
      <c r="D38" s="10"/>
      <c r="E38" s="10"/>
      <c r="F38" s="10"/>
      <c r="G38" s="10"/>
      <c r="H38" s="13">
        <f t="shared" ref="H38:H40" si="11">F38*G38</f>
        <v>0</v>
      </c>
      <c r="I38" s="13"/>
      <c r="J38" s="13">
        <f t="shared" ref="J38:J40" si="12">H38*I38</f>
        <v>0</v>
      </c>
      <c r="K38" s="13"/>
      <c r="L38" s="13"/>
      <c r="M38" s="13"/>
      <c r="N38" s="13">
        <f t="shared" ref="N38:N40" si="13">L38*M38</f>
        <v>0</v>
      </c>
      <c r="O38" s="17" t="s">
        <v>47</v>
      </c>
      <c r="P38" s="13">
        <v>2</v>
      </c>
      <c r="Q38" s="13">
        <v>0.8</v>
      </c>
      <c r="R38" s="13">
        <f t="shared" si="10"/>
        <v>1.6</v>
      </c>
      <c r="S38" s="22"/>
    </row>
    <row r="39" spans="1:19" x14ac:dyDescent="0.2">
      <c r="A39" s="10"/>
      <c r="B39" s="11"/>
      <c r="C39" s="10"/>
      <c r="D39" s="10"/>
      <c r="E39" s="10"/>
      <c r="F39" s="10"/>
      <c r="G39" s="10"/>
      <c r="H39" s="13">
        <f t="shared" si="11"/>
        <v>0</v>
      </c>
      <c r="I39" s="13"/>
      <c r="J39" s="13">
        <f t="shared" si="12"/>
        <v>0</v>
      </c>
      <c r="K39" s="13"/>
      <c r="L39" s="13"/>
      <c r="M39" s="13"/>
      <c r="N39" s="13">
        <f t="shared" si="13"/>
        <v>0</v>
      </c>
      <c r="O39" s="17" t="s">
        <v>53</v>
      </c>
      <c r="P39" s="13">
        <v>0.5</v>
      </c>
      <c r="Q39" s="13">
        <v>60</v>
      </c>
      <c r="R39" s="13">
        <f t="shared" si="10"/>
        <v>30</v>
      </c>
      <c r="S39" s="22"/>
    </row>
    <row r="40" spans="1:19" x14ac:dyDescent="0.2">
      <c r="A40" s="10"/>
      <c r="B40" s="11"/>
      <c r="C40" s="10"/>
      <c r="D40" s="10"/>
      <c r="E40" s="10"/>
      <c r="F40" s="10"/>
      <c r="G40" s="10"/>
      <c r="H40" s="13">
        <f t="shared" si="11"/>
        <v>0</v>
      </c>
      <c r="I40" s="13"/>
      <c r="J40" s="13">
        <f t="shared" si="12"/>
        <v>0</v>
      </c>
      <c r="K40" s="13"/>
      <c r="L40" s="13"/>
      <c r="M40" s="13"/>
      <c r="N40" s="13">
        <f t="shared" si="13"/>
        <v>0</v>
      </c>
      <c r="O40" s="17"/>
      <c r="P40" s="13"/>
      <c r="Q40" s="13"/>
      <c r="R40" s="13">
        <f t="shared" si="10"/>
        <v>0</v>
      </c>
      <c r="S40" s="22"/>
    </row>
    <row r="41" spans="1:19" x14ac:dyDescent="0.2">
      <c r="A41" s="10"/>
      <c r="B41" s="11"/>
      <c r="C41" s="10"/>
      <c r="D41" s="10"/>
      <c r="E41" s="10"/>
      <c r="F41" s="10"/>
      <c r="G41" s="10"/>
      <c r="H41" s="13"/>
      <c r="I41" s="13"/>
      <c r="J41" s="13"/>
      <c r="K41" s="13"/>
      <c r="L41" s="13"/>
      <c r="M41" s="13"/>
      <c r="N41" s="13"/>
      <c r="O41" s="17"/>
      <c r="P41" s="13"/>
      <c r="Q41" s="13"/>
      <c r="R41" s="13"/>
      <c r="S41" s="22"/>
    </row>
    <row r="42" spans="1:19" x14ac:dyDescent="0.2">
      <c r="A42" s="10"/>
      <c r="B42" s="11"/>
      <c r="C42" s="10"/>
      <c r="D42" s="10"/>
      <c r="E42" s="20" t="s">
        <v>40</v>
      </c>
      <c r="F42" s="10"/>
      <c r="G42" s="10"/>
      <c r="H42" s="21">
        <f>SUM(H34:H37)</f>
        <v>3</v>
      </c>
      <c r="I42" s="13"/>
      <c r="J42" s="21">
        <f>SUM(J35:J37)</f>
        <v>1800</v>
      </c>
      <c r="K42" s="13"/>
      <c r="L42" s="21">
        <f>SUM(L34:L37)</f>
        <v>1</v>
      </c>
      <c r="M42" s="13"/>
      <c r="N42" s="21">
        <f>SUM(N34:N37)</f>
        <v>450</v>
      </c>
      <c r="O42" s="17"/>
      <c r="P42" s="13"/>
      <c r="Q42" s="13"/>
      <c r="R42" s="21">
        <f>SUM(R34:R40)</f>
        <v>641.6</v>
      </c>
      <c r="S42" s="14">
        <f>J42+N42+R42</f>
        <v>2891.6</v>
      </c>
    </row>
    <row r="43" spans="1:19" x14ac:dyDescent="0.2">
      <c r="A43" s="10"/>
      <c r="B43" s="11"/>
      <c r="C43" s="10"/>
      <c r="D43" s="10"/>
      <c r="E43" s="20" t="s">
        <v>40</v>
      </c>
      <c r="F43" s="10"/>
      <c r="G43" s="10"/>
      <c r="H43" s="21">
        <f>H26+H33+H42</f>
        <v>28</v>
      </c>
      <c r="I43" s="13"/>
      <c r="J43" s="21">
        <f>J26+J33+J42</f>
        <v>16800</v>
      </c>
      <c r="K43" s="13"/>
      <c r="L43" s="21">
        <f>L26+L33+L42</f>
        <v>3.5</v>
      </c>
      <c r="M43" s="13"/>
      <c r="N43" s="21">
        <f>N26+N33+N42</f>
        <v>1625</v>
      </c>
      <c r="O43" s="17"/>
      <c r="P43" s="13"/>
      <c r="Q43" s="13"/>
      <c r="R43" s="21">
        <f>R26+R33+R42</f>
        <v>7533.5</v>
      </c>
      <c r="S43" s="21">
        <f>SUM(S5:S42)</f>
        <v>25958.5</v>
      </c>
    </row>
    <row r="44" spans="1:19" x14ac:dyDescent="0.2">
      <c r="C44" s="23"/>
      <c r="R44" s="24">
        <f>J43+N43+R43</f>
        <v>25958.5</v>
      </c>
      <c r="S44" s="24" t="s">
        <v>0</v>
      </c>
    </row>
    <row r="46" spans="1:19" ht="20.25" x14ac:dyDescent="0.3">
      <c r="F46" t="s">
        <v>0</v>
      </c>
      <c r="H46" s="1" t="s">
        <v>57</v>
      </c>
    </row>
    <row r="48" spans="1:19" ht="12.75" customHeight="1" x14ac:dyDescent="0.2">
      <c r="A48" s="2" t="s">
        <v>2</v>
      </c>
      <c r="B48" s="2" t="s">
        <v>3</v>
      </c>
      <c r="C48" s="2" t="s">
        <v>4</v>
      </c>
      <c r="D48" s="2" t="s">
        <v>5</v>
      </c>
      <c r="E48" s="2" t="s">
        <v>6</v>
      </c>
      <c r="F48" s="3" t="s">
        <v>7</v>
      </c>
      <c r="G48" s="3" t="s">
        <v>8</v>
      </c>
      <c r="H48" s="4" t="s">
        <v>9</v>
      </c>
      <c r="I48" s="4"/>
      <c r="J48" s="4"/>
      <c r="K48" s="2"/>
      <c r="L48" s="4" t="s">
        <v>10</v>
      </c>
      <c r="M48" s="4"/>
      <c r="N48" s="4"/>
      <c r="O48" s="4" t="s">
        <v>11</v>
      </c>
      <c r="P48" s="4"/>
      <c r="Q48" s="4"/>
      <c r="R48" s="4"/>
    </row>
    <row r="49" spans="1:19" ht="25.5" x14ac:dyDescent="0.2">
      <c r="A49" s="5"/>
      <c r="B49" s="5"/>
      <c r="C49" s="5"/>
      <c r="D49" s="5"/>
      <c r="E49" s="5"/>
      <c r="F49" s="6"/>
      <c r="G49" s="6"/>
      <c r="H49" s="7" t="s">
        <v>12</v>
      </c>
      <c r="I49" s="8" t="s">
        <v>13</v>
      </c>
      <c r="J49" s="7" t="s">
        <v>14</v>
      </c>
      <c r="K49" s="9"/>
      <c r="L49" s="7" t="s">
        <v>12</v>
      </c>
      <c r="M49" s="7" t="s">
        <v>15</v>
      </c>
      <c r="N49" s="7" t="s">
        <v>14</v>
      </c>
      <c r="O49" s="8" t="s">
        <v>16</v>
      </c>
      <c r="P49" s="7" t="s">
        <v>12</v>
      </c>
      <c r="Q49" s="7" t="s">
        <v>15</v>
      </c>
      <c r="R49" s="7" t="s">
        <v>14</v>
      </c>
    </row>
    <row r="50" spans="1:19" ht="15.75" x14ac:dyDescent="0.25">
      <c r="A50" s="10"/>
      <c r="B50" s="11"/>
      <c r="C50" s="10"/>
      <c r="D50" s="11"/>
      <c r="E50" s="12" t="s">
        <v>17</v>
      </c>
      <c r="F50" s="10"/>
      <c r="G50" s="10"/>
      <c r="H50" s="13">
        <f>F50*G50</f>
        <v>0</v>
      </c>
      <c r="I50" s="13"/>
      <c r="J50" s="13">
        <f>H50*I50</f>
        <v>0</v>
      </c>
      <c r="K50" s="13"/>
      <c r="L50" s="13"/>
      <c r="M50" s="13"/>
      <c r="N50" s="13">
        <f>L50*M50</f>
        <v>0</v>
      </c>
      <c r="O50" s="13"/>
      <c r="P50" s="13"/>
      <c r="Q50" s="13"/>
      <c r="R50" s="13">
        <f>P50*Q50</f>
        <v>0</v>
      </c>
      <c r="S50" s="14"/>
    </row>
    <row r="51" spans="1:19" ht="15" x14ac:dyDescent="0.2">
      <c r="A51" s="10"/>
      <c r="B51" s="11"/>
      <c r="C51" s="10"/>
      <c r="D51" s="10"/>
      <c r="E51" s="15" t="s">
        <v>18</v>
      </c>
      <c r="F51" s="10"/>
      <c r="G51" s="10"/>
      <c r="H51" s="13">
        <f>F51*G51</f>
        <v>0</v>
      </c>
      <c r="I51" s="13"/>
      <c r="J51" s="13">
        <f>H51*I51</f>
        <v>0</v>
      </c>
      <c r="K51" s="13"/>
      <c r="L51" s="13"/>
      <c r="M51" s="13"/>
      <c r="N51" s="13">
        <f>L51*M51</f>
        <v>0</v>
      </c>
      <c r="O51" s="13"/>
      <c r="P51" s="13"/>
      <c r="Q51" s="13"/>
      <c r="R51" s="13">
        <f t="shared" ref="R51:R58" si="14">P51*Q51</f>
        <v>0</v>
      </c>
      <c r="S51" s="14"/>
    </row>
    <row r="52" spans="1:19" ht="38.25" x14ac:dyDescent="0.2">
      <c r="A52" s="10">
        <v>1</v>
      </c>
      <c r="B52" s="11" t="s">
        <v>58</v>
      </c>
      <c r="C52" s="16">
        <v>44961</v>
      </c>
      <c r="D52" s="10" t="s">
        <v>0</v>
      </c>
      <c r="E52" s="15" t="s">
        <v>59</v>
      </c>
      <c r="F52" s="10">
        <v>1</v>
      </c>
      <c r="G52" s="10">
        <v>1</v>
      </c>
      <c r="H52" s="13">
        <f>F52*G52</f>
        <v>1</v>
      </c>
      <c r="I52" s="13">
        <v>600</v>
      </c>
      <c r="J52" s="13">
        <f>H52*I52</f>
        <v>600</v>
      </c>
      <c r="K52" s="13" t="s">
        <v>21</v>
      </c>
      <c r="L52" s="13">
        <v>0.5</v>
      </c>
      <c r="M52" s="13">
        <v>450</v>
      </c>
      <c r="N52" s="13">
        <f>L52*M52</f>
        <v>225</v>
      </c>
      <c r="O52" s="17"/>
      <c r="P52" s="13"/>
      <c r="Q52" s="13"/>
      <c r="R52" s="13">
        <f>P52*Q52</f>
        <v>0</v>
      </c>
      <c r="S52" s="14"/>
    </row>
    <row r="53" spans="1:19" ht="15" x14ac:dyDescent="0.2">
      <c r="A53" s="10"/>
      <c r="B53" s="11"/>
      <c r="C53" s="10"/>
      <c r="D53" s="10"/>
      <c r="E53" s="15"/>
      <c r="F53" s="10"/>
      <c r="G53" s="10"/>
      <c r="H53" s="13">
        <f t="shared" ref="H53:H54" si="15">F53*G53</f>
        <v>0</v>
      </c>
      <c r="I53" s="13"/>
      <c r="J53" s="13">
        <f t="shared" ref="J53:J54" si="16">H53*I53</f>
        <v>0</v>
      </c>
      <c r="K53" s="13"/>
      <c r="L53" s="13"/>
      <c r="M53" s="13"/>
      <c r="N53" s="13">
        <f t="shared" ref="N53:N54" si="17">L53*M53</f>
        <v>0</v>
      </c>
      <c r="O53" s="17"/>
      <c r="P53" s="13"/>
      <c r="Q53" s="13"/>
      <c r="R53" s="13">
        <f t="shared" ref="R53:R57" si="18">P53*Q53</f>
        <v>0</v>
      </c>
      <c r="S53" s="14"/>
    </row>
    <row r="54" spans="1:19" ht="63.75" x14ac:dyDescent="0.2">
      <c r="A54" s="10">
        <v>2</v>
      </c>
      <c r="B54" s="11" t="s">
        <v>60</v>
      </c>
      <c r="C54" s="16">
        <v>44960</v>
      </c>
      <c r="D54" s="10"/>
      <c r="E54" s="15" t="s">
        <v>61</v>
      </c>
      <c r="F54" s="10">
        <v>1</v>
      </c>
      <c r="G54" s="10">
        <v>2</v>
      </c>
      <c r="H54" s="13">
        <f t="shared" si="15"/>
        <v>2</v>
      </c>
      <c r="I54" s="13">
        <v>600</v>
      </c>
      <c r="J54" s="13">
        <f t="shared" si="16"/>
        <v>1200</v>
      </c>
      <c r="K54" s="13" t="s">
        <v>21</v>
      </c>
      <c r="L54" s="13">
        <v>0.5</v>
      </c>
      <c r="M54" s="13">
        <v>450</v>
      </c>
      <c r="N54" s="13">
        <f t="shared" si="17"/>
        <v>225</v>
      </c>
      <c r="O54" s="17" t="s">
        <v>29</v>
      </c>
      <c r="P54" s="13">
        <v>1</v>
      </c>
      <c r="Q54" s="13">
        <v>245</v>
      </c>
      <c r="R54" s="13">
        <f t="shared" si="18"/>
        <v>245</v>
      </c>
      <c r="S54" s="14"/>
    </row>
    <row r="55" spans="1:19" ht="15" x14ac:dyDescent="0.2">
      <c r="A55" s="10"/>
      <c r="B55" s="11"/>
      <c r="C55" s="10"/>
      <c r="D55" s="10"/>
      <c r="E55" s="15"/>
      <c r="F55" s="10"/>
      <c r="G55" s="10"/>
      <c r="H55" s="13"/>
      <c r="I55" s="13"/>
      <c r="J55" s="13"/>
      <c r="K55" s="13"/>
      <c r="L55" s="13"/>
      <c r="M55" s="13"/>
      <c r="N55" s="13"/>
      <c r="O55" s="17" t="s">
        <v>39</v>
      </c>
      <c r="P55" s="13">
        <v>0.5</v>
      </c>
      <c r="Q55" s="13">
        <v>70</v>
      </c>
      <c r="R55" s="13">
        <f t="shared" si="18"/>
        <v>35</v>
      </c>
      <c r="S55" s="14"/>
    </row>
    <row r="56" spans="1:19" ht="15" x14ac:dyDescent="0.2">
      <c r="A56" s="10"/>
      <c r="B56" s="11"/>
      <c r="C56" s="10"/>
      <c r="D56" s="10"/>
      <c r="E56" s="15"/>
      <c r="F56" s="10"/>
      <c r="G56" s="1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>
        <f t="shared" si="18"/>
        <v>0</v>
      </c>
      <c r="S56" s="14"/>
    </row>
    <row r="57" spans="1:19" ht="15" x14ac:dyDescent="0.2">
      <c r="A57" s="10"/>
      <c r="B57" s="11"/>
      <c r="C57" s="10"/>
      <c r="D57" s="10"/>
      <c r="E57" s="15"/>
      <c r="F57" s="10"/>
      <c r="G57" s="1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>
        <f t="shared" si="18"/>
        <v>0</v>
      </c>
      <c r="S57" s="14"/>
    </row>
    <row r="58" spans="1:19" x14ac:dyDescent="0.2">
      <c r="A58" s="10"/>
      <c r="B58" s="11"/>
      <c r="C58" s="10"/>
      <c r="D58" s="10"/>
      <c r="E58" s="10"/>
      <c r="F58" s="10"/>
      <c r="G58" s="10"/>
      <c r="H58" s="13">
        <f>F58*G58</f>
        <v>0</v>
      </c>
      <c r="I58" s="13"/>
      <c r="J58" s="13">
        <f>H58*I58</f>
        <v>0</v>
      </c>
      <c r="K58" s="13"/>
      <c r="L58" s="13"/>
      <c r="M58" s="13"/>
      <c r="N58" s="13">
        <f>L58*M58</f>
        <v>0</v>
      </c>
      <c r="O58" s="13"/>
      <c r="P58" s="13"/>
      <c r="Q58" s="13"/>
      <c r="R58" s="13">
        <f t="shared" si="14"/>
        <v>0</v>
      </c>
      <c r="S58" s="19"/>
    </row>
    <row r="59" spans="1:19" x14ac:dyDescent="0.2">
      <c r="A59" s="10"/>
      <c r="B59" s="11"/>
      <c r="C59" s="10"/>
      <c r="D59" s="10"/>
      <c r="E59" s="20" t="s">
        <v>40</v>
      </c>
      <c r="F59" s="10"/>
      <c r="G59" s="10"/>
      <c r="H59" s="21">
        <f>SUM(H50:H58)</f>
        <v>3</v>
      </c>
      <c r="I59" s="13"/>
      <c r="J59" s="21">
        <f>SUM(J50:J58)</f>
        <v>1800</v>
      </c>
      <c r="K59" s="13"/>
      <c r="L59" s="21">
        <f>SUM(L50:L58)</f>
        <v>1</v>
      </c>
      <c r="M59" s="13"/>
      <c r="N59" s="21">
        <f>SUM(N50:N58)</f>
        <v>450</v>
      </c>
      <c r="O59" s="13"/>
      <c r="P59" s="13"/>
      <c r="Q59" s="13"/>
      <c r="R59" s="21">
        <f>SUM(R50:R58)</f>
        <v>280</v>
      </c>
      <c r="S59" s="14">
        <f>J59+N59+R59</f>
        <v>2530</v>
      </c>
    </row>
    <row r="60" spans="1:19" ht="15" x14ac:dyDescent="0.2">
      <c r="A60" s="10" t="s">
        <v>0</v>
      </c>
      <c r="B60" s="11"/>
      <c r="C60" s="10"/>
      <c r="D60" s="10"/>
      <c r="E60" s="15" t="s">
        <v>41</v>
      </c>
      <c r="F60" s="10"/>
      <c r="G60" s="10"/>
      <c r="H60" s="13">
        <f>F60*G60</f>
        <v>0</v>
      </c>
      <c r="I60" s="13"/>
      <c r="J60" s="13">
        <f>H60*I60</f>
        <v>0</v>
      </c>
      <c r="K60" s="13"/>
      <c r="L60" s="13"/>
      <c r="M60" s="13"/>
      <c r="N60" s="13">
        <f>L60*M60</f>
        <v>0</v>
      </c>
      <c r="O60" s="13"/>
      <c r="P60" s="13"/>
      <c r="Q60" s="13"/>
      <c r="R60" s="13">
        <f>P60</f>
        <v>0</v>
      </c>
      <c r="S60" s="22"/>
    </row>
    <row r="61" spans="1:19" ht="25.5" x14ac:dyDescent="0.2">
      <c r="A61" s="10">
        <v>1</v>
      </c>
      <c r="B61" s="11" t="s">
        <v>62</v>
      </c>
      <c r="C61" s="16"/>
      <c r="D61" s="10"/>
      <c r="E61" s="15" t="s">
        <v>23</v>
      </c>
      <c r="F61" s="10"/>
      <c r="G61" s="10"/>
      <c r="H61" s="13">
        <f t="shared" ref="H61:H72" si="19">F61*G61</f>
        <v>0</v>
      </c>
      <c r="I61" s="13"/>
      <c r="J61" s="13">
        <f>H61*I61</f>
        <v>0</v>
      </c>
      <c r="K61" s="13"/>
      <c r="L61" s="13"/>
      <c r="M61" s="13"/>
      <c r="N61" s="13">
        <f t="shared" ref="N61:N69" si="20">L61*M61</f>
        <v>0</v>
      </c>
      <c r="O61" s="17" t="s">
        <v>63</v>
      </c>
      <c r="P61" s="13">
        <v>16</v>
      </c>
      <c r="Q61" s="13">
        <v>150</v>
      </c>
      <c r="R61" s="13">
        <f>P61*Q61</f>
        <v>2400</v>
      </c>
      <c r="S61" s="22"/>
    </row>
    <row r="62" spans="1:19" ht="15" x14ac:dyDescent="0.2">
      <c r="A62" s="10"/>
      <c r="B62" s="11"/>
      <c r="C62" s="10"/>
      <c r="D62" s="10"/>
      <c r="E62" s="15"/>
      <c r="F62" s="10"/>
      <c r="G62" s="10"/>
      <c r="H62" s="13">
        <f t="shared" si="19"/>
        <v>0</v>
      </c>
      <c r="I62" s="13"/>
      <c r="J62" s="13">
        <f>H62*I62</f>
        <v>0</v>
      </c>
      <c r="K62" s="13"/>
      <c r="L62" s="13"/>
      <c r="M62" s="13"/>
      <c r="N62" s="13">
        <f t="shared" si="20"/>
        <v>0</v>
      </c>
      <c r="O62" s="13"/>
      <c r="P62" s="13"/>
      <c r="Q62" s="13"/>
      <c r="R62" s="13">
        <f t="shared" ref="R62:R72" si="21">P62*Q62</f>
        <v>0</v>
      </c>
      <c r="S62" s="22"/>
    </row>
    <row r="63" spans="1:19" ht="114.75" x14ac:dyDescent="0.2">
      <c r="A63" s="10">
        <v>2</v>
      </c>
      <c r="B63" s="11" t="s">
        <v>64</v>
      </c>
      <c r="C63" s="16">
        <v>44979</v>
      </c>
      <c r="D63" s="10"/>
      <c r="E63" s="15" t="s">
        <v>65</v>
      </c>
      <c r="F63" s="10">
        <v>8</v>
      </c>
      <c r="G63" s="10">
        <v>2</v>
      </c>
      <c r="H63" s="13">
        <f t="shared" si="19"/>
        <v>16</v>
      </c>
      <c r="I63" s="13">
        <v>600</v>
      </c>
      <c r="J63" s="13">
        <f t="shared" ref="J63:J72" si="22">H63*I63</f>
        <v>9600</v>
      </c>
      <c r="K63" s="13" t="s">
        <v>44</v>
      </c>
      <c r="L63" s="13">
        <v>1</v>
      </c>
      <c r="M63" s="13">
        <v>500</v>
      </c>
      <c r="N63" s="13">
        <f t="shared" si="20"/>
        <v>500</v>
      </c>
      <c r="O63" s="17" t="s">
        <v>66</v>
      </c>
      <c r="P63" s="13">
        <v>3</v>
      </c>
      <c r="Q63" s="13">
        <v>2145</v>
      </c>
      <c r="R63" s="13">
        <f t="shared" si="21"/>
        <v>6435</v>
      </c>
      <c r="S63" s="22"/>
    </row>
    <row r="64" spans="1:19" ht="25.5" x14ac:dyDescent="0.2">
      <c r="A64" s="10"/>
      <c r="B64" s="11"/>
      <c r="C64" s="16"/>
      <c r="D64" s="10"/>
      <c r="E64" s="15"/>
      <c r="F64" s="10"/>
      <c r="G64" s="10"/>
      <c r="H64" s="13"/>
      <c r="I64" s="13"/>
      <c r="J64" s="13"/>
      <c r="K64" s="13"/>
      <c r="L64" s="13"/>
      <c r="M64" s="13"/>
      <c r="N64" s="13"/>
      <c r="O64" s="17" t="s">
        <v>67</v>
      </c>
      <c r="P64" s="13">
        <v>13</v>
      </c>
      <c r="Q64" s="13">
        <v>650</v>
      </c>
      <c r="R64" s="13">
        <f t="shared" si="21"/>
        <v>8450</v>
      </c>
      <c r="S64" s="22"/>
    </row>
    <row r="65" spans="1:19" ht="15" x14ac:dyDescent="0.2">
      <c r="A65" s="10"/>
      <c r="B65" s="11"/>
      <c r="C65" s="16"/>
      <c r="D65" s="10"/>
      <c r="E65" s="15"/>
      <c r="F65" s="10"/>
      <c r="G65" s="10"/>
      <c r="H65" s="13"/>
      <c r="I65" s="13"/>
      <c r="J65" s="13"/>
      <c r="K65" s="13"/>
      <c r="L65" s="13"/>
      <c r="M65" s="13"/>
      <c r="N65" s="13"/>
      <c r="O65" s="17" t="s">
        <v>68</v>
      </c>
      <c r="P65" s="13">
        <v>60</v>
      </c>
      <c r="Q65" s="13">
        <v>1</v>
      </c>
      <c r="R65" s="13">
        <f t="shared" si="21"/>
        <v>60</v>
      </c>
      <c r="S65" s="22"/>
    </row>
    <row r="66" spans="1:19" ht="15" x14ac:dyDescent="0.2">
      <c r="A66" s="10"/>
      <c r="B66" s="11"/>
      <c r="C66" s="16"/>
      <c r="D66" s="10"/>
      <c r="E66" s="15"/>
      <c r="F66" s="10"/>
      <c r="G66" s="10"/>
      <c r="H66" s="13"/>
      <c r="I66" s="13"/>
      <c r="J66" s="13"/>
      <c r="K66" s="13"/>
      <c r="L66" s="13"/>
      <c r="M66" s="13"/>
      <c r="N66" s="13"/>
      <c r="O66" s="17" t="s">
        <v>69</v>
      </c>
      <c r="P66" s="13">
        <v>80</v>
      </c>
      <c r="Q66" s="13">
        <v>0.8</v>
      </c>
      <c r="R66" s="13">
        <f t="shared" si="21"/>
        <v>64</v>
      </c>
      <c r="S66" s="22"/>
    </row>
    <row r="67" spans="1:19" ht="15" x14ac:dyDescent="0.2">
      <c r="A67" s="10"/>
      <c r="B67" s="11"/>
      <c r="C67" s="16"/>
      <c r="D67" s="10"/>
      <c r="E67" s="15"/>
      <c r="F67" s="10"/>
      <c r="G67" s="10"/>
      <c r="H67" s="13"/>
      <c r="I67" s="13"/>
      <c r="J67" s="13"/>
      <c r="K67" s="13"/>
      <c r="L67" s="13"/>
      <c r="M67" s="13"/>
      <c r="N67" s="13"/>
      <c r="O67" s="17" t="s">
        <v>70</v>
      </c>
      <c r="P67" s="13">
        <v>4</v>
      </c>
      <c r="Q67" s="13">
        <v>1.95</v>
      </c>
      <c r="R67" s="13">
        <f t="shared" si="21"/>
        <v>7.8</v>
      </c>
      <c r="S67" s="22"/>
    </row>
    <row r="68" spans="1:19" ht="25.5" x14ac:dyDescent="0.2">
      <c r="A68" s="10"/>
      <c r="B68" s="11"/>
      <c r="C68" s="16"/>
      <c r="D68" s="10"/>
      <c r="E68" s="15"/>
      <c r="F68" s="10"/>
      <c r="G68" s="10"/>
      <c r="H68" s="13"/>
      <c r="I68" s="13"/>
      <c r="J68" s="13"/>
      <c r="K68" s="13"/>
      <c r="L68" s="13"/>
      <c r="M68" s="13"/>
      <c r="N68" s="13"/>
      <c r="O68" s="17" t="s">
        <v>71</v>
      </c>
      <c r="P68" s="13">
        <v>1</v>
      </c>
      <c r="Q68" s="13">
        <v>170</v>
      </c>
      <c r="R68" s="13">
        <f t="shared" si="21"/>
        <v>170</v>
      </c>
      <c r="S68" s="22"/>
    </row>
    <row r="69" spans="1:19" ht="15" x14ac:dyDescent="0.2">
      <c r="A69" s="10"/>
      <c r="B69" s="11"/>
      <c r="C69" s="10"/>
      <c r="D69" s="10"/>
      <c r="E69" s="15"/>
      <c r="F69" s="10"/>
      <c r="G69" s="10"/>
      <c r="H69" s="13">
        <f t="shared" si="19"/>
        <v>0</v>
      </c>
      <c r="I69" s="13"/>
      <c r="J69" s="13">
        <f t="shared" si="22"/>
        <v>0</v>
      </c>
      <c r="K69" s="13"/>
      <c r="L69" s="13"/>
      <c r="M69" s="13"/>
      <c r="N69" s="13">
        <f t="shared" si="20"/>
        <v>0</v>
      </c>
      <c r="O69" s="13"/>
      <c r="P69" s="13"/>
      <c r="Q69" s="13"/>
      <c r="R69" s="13">
        <f t="shared" si="21"/>
        <v>0</v>
      </c>
      <c r="S69" s="22"/>
    </row>
    <row r="70" spans="1:19" ht="140.25" x14ac:dyDescent="0.2">
      <c r="A70" s="10">
        <v>3</v>
      </c>
      <c r="B70" s="11" t="s">
        <v>72</v>
      </c>
      <c r="C70" s="16">
        <v>44972</v>
      </c>
      <c r="D70" s="10"/>
      <c r="E70" s="15" t="s">
        <v>73</v>
      </c>
      <c r="F70" s="10"/>
      <c r="G70" s="10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>
        <v>18690</v>
      </c>
      <c r="S70" s="22"/>
    </row>
    <row r="71" spans="1:19" ht="15" x14ac:dyDescent="0.2">
      <c r="A71" s="10"/>
      <c r="B71" s="11"/>
      <c r="C71" s="10"/>
      <c r="D71" s="10"/>
      <c r="E71" s="15"/>
      <c r="F71" s="10"/>
      <c r="G71" s="10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22"/>
    </row>
    <row r="72" spans="1:19" x14ac:dyDescent="0.2">
      <c r="A72" s="10"/>
      <c r="B72" s="11"/>
      <c r="C72" s="10"/>
      <c r="D72" s="10"/>
      <c r="E72" s="10"/>
      <c r="F72" s="10"/>
      <c r="G72" s="10"/>
      <c r="H72" s="13">
        <f t="shared" si="19"/>
        <v>0</v>
      </c>
      <c r="I72" s="13"/>
      <c r="J72" s="13">
        <f t="shared" si="22"/>
        <v>0</v>
      </c>
      <c r="K72" s="13"/>
      <c r="L72" s="13"/>
      <c r="M72" s="13"/>
      <c r="N72" s="13">
        <f>L72*M72</f>
        <v>0</v>
      </c>
      <c r="O72" s="13"/>
      <c r="P72" s="13"/>
      <c r="Q72" s="13"/>
      <c r="R72" s="13">
        <f t="shared" si="21"/>
        <v>0</v>
      </c>
      <c r="S72" s="14"/>
    </row>
    <row r="73" spans="1:19" x14ac:dyDescent="0.2">
      <c r="A73" s="10"/>
      <c r="B73" s="11"/>
      <c r="C73" s="10"/>
      <c r="D73" s="10"/>
      <c r="E73" s="20" t="s">
        <v>40</v>
      </c>
      <c r="F73" s="10"/>
      <c r="G73" s="10"/>
      <c r="H73" s="21">
        <f>SUM(H60:H72)</f>
        <v>16</v>
      </c>
      <c r="I73" s="13"/>
      <c r="J73" s="21">
        <f>SUM(J60:J72)</f>
        <v>9600</v>
      </c>
      <c r="K73" s="13"/>
      <c r="L73" s="21">
        <f>SUM(L60:L72)</f>
        <v>1</v>
      </c>
      <c r="M73" s="13"/>
      <c r="N73" s="21">
        <f>SUM(N60:N72)</f>
        <v>500</v>
      </c>
      <c r="O73" s="13"/>
      <c r="P73" s="13"/>
      <c r="Q73" s="13"/>
      <c r="R73" s="21">
        <f>SUM(R60:R72)</f>
        <v>36276.800000000003</v>
      </c>
      <c r="S73" s="14">
        <f>J73+N73+R73</f>
        <v>46376.800000000003</v>
      </c>
    </row>
    <row r="74" spans="1:19" ht="15" x14ac:dyDescent="0.2">
      <c r="A74" s="10"/>
      <c r="B74" s="11"/>
      <c r="C74" s="10"/>
      <c r="D74" s="10"/>
      <c r="E74" s="15" t="s">
        <v>49</v>
      </c>
      <c r="F74" s="10"/>
      <c r="G74" s="10"/>
      <c r="H74" s="13">
        <f>F74*G74</f>
        <v>0</v>
      </c>
      <c r="I74" s="13"/>
      <c r="J74" s="13">
        <f>H74*I74</f>
        <v>0</v>
      </c>
      <c r="K74" s="13"/>
      <c r="L74" s="13"/>
      <c r="M74" s="13"/>
      <c r="N74" s="13">
        <f>L74*M74</f>
        <v>0</v>
      </c>
      <c r="O74" s="13"/>
      <c r="P74" s="13"/>
      <c r="Q74" s="13"/>
      <c r="R74" s="13">
        <f>P74*Q74</f>
        <v>0</v>
      </c>
      <c r="S74" s="22"/>
    </row>
    <row r="75" spans="1:19" ht="66" customHeight="1" x14ac:dyDescent="0.2">
      <c r="A75" s="10">
        <v>1</v>
      </c>
      <c r="B75" s="11" t="s">
        <v>74</v>
      </c>
      <c r="C75" s="16">
        <v>44963</v>
      </c>
      <c r="D75" s="10" t="s">
        <v>75</v>
      </c>
      <c r="E75" s="15" t="s">
        <v>76</v>
      </c>
      <c r="F75" s="10">
        <v>0.5</v>
      </c>
      <c r="G75" s="10">
        <v>1</v>
      </c>
      <c r="H75" s="13">
        <f>F75*G75</f>
        <v>0.5</v>
      </c>
      <c r="I75" s="13">
        <v>600</v>
      </c>
      <c r="J75" s="13">
        <f>H75*I75</f>
        <v>300</v>
      </c>
      <c r="K75" s="13" t="s">
        <v>44</v>
      </c>
      <c r="L75" s="13">
        <v>0.5</v>
      </c>
      <c r="M75" s="13">
        <v>500</v>
      </c>
      <c r="N75" s="13">
        <f>L75*M75</f>
        <v>250</v>
      </c>
      <c r="O75" s="13"/>
      <c r="P75" s="13"/>
      <c r="Q75" s="13"/>
      <c r="R75" s="13">
        <f>P75*Q75</f>
        <v>0</v>
      </c>
      <c r="S75" s="22"/>
    </row>
    <row r="76" spans="1:19" ht="15" x14ac:dyDescent="0.2">
      <c r="A76" s="10"/>
      <c r="B76" s="11"/>
      <c r="C76" s="16"/>
      <c r="D76" s="10"/>
      <c r="E76" s="15"/>
      <c r="F76" s="10"/>
      <c r="G76" s="10"/>
      <c r="H76" s="13">
        <f>F76*G76</f>
        <v>0</v>
      </c>
      <c r="I76" s="13"/>
      <c r="J76" s="13">
        <f t="shared" ref="J76:J77" si="23">H76*I76</f>
        <v>0</v>
      </c>
      <c r="K76" s="13"/>
      <c r="L76" s="13"/>
      <c r="M76" s="13"/>
      <c r="N76" s="13">
        <f>L76*M76</f>
        <v>0</v>
      </c>
      <c r="O76" s="13"/>
      <c r="P76" s="13"/>
      <c r="Q76" s="13"/>
      <c r="R76" s="13">
        <f t="shared" ref="R76:R77" si="24">P76*Q76</f>
        <v>0</v>
      </c>
      <c r="S76" s="22"/>
    </row>
    <row r="77" spans="1:19" x14ac:dyDescent="0.2">
      <c r="A77" s="10"/>
      <c r="B77" s="11"/>
      <c r="C77" s="10"/>
      <c r="D77" s="10"/>
      <c r="E77" s="10"/>
      <c r="F77" s="10"/>
      <c r="G77" s="10"/>
      <c r="H77" s="13">
        <f>F77*G77</f>
        <v>0</v>
      </c>
      <c r="I77" s="13"/>
      <c r="J77" s="13">
        <f t="shared" si="23"/>
        <v>0</v>
      </c>
      <c r="K77" s="13"/>
      <c r="L77" s="13"/>
      <c r="M77" s="13"/>
      <c r="N77" s="13">
        <f>L77*M77</f>
        <v>0</v>
      </c>
      <c r="O77" s="13"/>
      <c r="P77" s="13"/>
      <c r="Q77" s="13"/>
      <c r="R77" s="13">
        <f t="shared" si="24"/>
        <v>0</v>
      </c>
      <c r="S77" s="22"/>
    </row>
    <row r="78" spans="1:19" x14ac:dyDescent="0.2">
      <c r="A78" s="10"/>
      <c r="B78" s="11"/>
      <c r="C78" s="10"/>
      <c r="D78" s="10"/>
      <c r="E78" s="20" t="s">
        <v>40</v>
      </c>
      <c r="F78" s="10"/>
      <c r="G78" s="10"/>
      <c r="H78" s="21">
        <f>SUM(H74:H77)</f>
        <v>0.5</v>
      </c>
      <c r="I78" s="13"/>
      <c r="J78" s="21">
        <f>SUM(J75:J77)</f>
        <v>300</v>
      </c>
      <c r="K78" s="13"/>
      <c r="L78" s="21">
        <f>SUM(L74:L77)</f>
        <v>0.5</v>
      </c>
      <c r="M78" s="13"/>
      <c r="N78" s="21">
        <f>SUM(N74:N77)</f>
        <v>250</v>
      </c>
      <c r="O78" s="13"/>
      <c r="P78" s="13"/>
      <c r="Q78" s="13"/>
      <c r="R78" s="21">
        <f>SUM(R74:R77)</f>
        <v>0</v>
      </c>
      <c r="S78" s="14">
        <f>J78+N78+R78</f>
        <v>550</v>
      </c>
    </row>
    <row r="79" spans="1:19" x14ac:dyDescent="0.2">
      <c r="A79" s="10"/>
      <c r="B79" s="11"/>
      <c r="C79" s="10"/>
      <c r="D79" s="10"/>
      <c r="E79" s="20" t="s">
        <v>40</v>
      </c>
      <c r="F79" s="10"/>
      <c r="G79" s="10"/>
      <c r="H79" s="21">
        <f>H59+H73+H78</f>
        <v>19.5</v>
      </c>
      <c r="I79" s="13"/>
      <c r="J79" s="21">
        <f>J59+J73+J78</f>
        <v>11700</v>
      </c>
      <c r="K79" s="13"/>
      <c r="L79" s="21">
        <f>L59+L73+L78</f>
        <v>2.5</v>
      </c>
      <c r="M79" s="13"/>
      <c r="N79" s="21">
        <f>N59+N73+N78</f>
        <v>1200</v>
      </c>
      <c r="O79" s="13"/>
      <c r="P79" s="13"/>
      <c r="Q79" s="13"/>
      <c r="R79" s="21">
        <f>R59+R73+R78</f>
        <v>36556.800000000003</v>
      </c>
      <c r="S79" s="21">
        <f>SUM(S50:S78)</f>
        <v>49456.800000000003</v>
      </c>
    </row>
    <row r="80" spans="1:19" x14ac:dyDescent="0.2">
      <c r="C80" s="23"/>
      <c r="R80" s="24">
        <f>J79+N79+R79</f>
        <v>49456.800000000003</v>
      </c>
      <c r="S80" s="24" t="s">
        <v>0</v>
      </c>
    </row>
    <row r="83" spans="1:19" ht="20.25" x14ac:dyDescent="0.3">
      <c r="F83" t="s">
        <v>0</v>
      </c>
      <c r="H83" s="1" t="s">
        <v>77</v>
      </c>
    </row>
    <row r="85" spans="1:19" ht="12.75" customHeight="1" x14ac:dyDescent="0.2">
      <c r="A85" s="2" t="s">
        <v>2</v>
      </c>
      <c r="B85" s="2" t="s">
        <v>3</v>
      </c>
      <c r="C85" s="2" t="s">
        <v>4</v>
      </c>
      <c r="D85" s="2" t="s">
        <v>5</v>
      </c>
      <c r="E85" s="2" t="s">
        <v>6</v>
      </c>
      <c r="F85" s="3" t="s">
        <v>7</v>
      </c>
      <c r="G85" s="3" t="s">
        <v>8</v>
      </c>
      <c r="H85" s="4" t="s">
        <v>9</v>
      </c>
      <c r="I85" s="4"/>
      <c r="J85" s="4"/>
      <c r="K85" s="2"/>
      <c r="L85" s="4" t="s">
        <v>10</v>
      </c>
      <c r="M85" s="4"/>
      <c r="N85" s="4"/>
      <c r="O85" s="4" t="s">
        <v>11</v>
      </c>
      <c r="P85" s="4"/>
      <c r="Q85" s="4"/>
      <c r="R85" s="4"/>
    </row>
    <row r="86" spans="1:19" ht="25.5" x14ac:dyDescent="0.2">
      <c r="A86" s="5"/>
      <c r="B86" s="5"/>
      <c r="C86" s="5"/>
      <c r="D86" s="5"/>
      <c r="E86" s="5"/>
      <c r="F86" s="6"/>
      <c r="G86" s="6"/>
      <c r="H86" s="7" t="s">
        <v>12</v>
      </c>
      <c r="I86" s="8" t="s">
        <v>13</v>
      </c>
      <c r="J86" s="7" t="s">
        <v>14</v>
      </c>
      <c r="K86" s="9"/>
      <c r="L86" s="7" t="s">
        <v>12</v>
      </c>
      <c r="M86" s="7" t="s">
        <v>15</v>
      </c>
      <c r="N86" s="7" t="s">
        <v>14</v>
      </c>
      <c r="O86" s="8" t="s">
        <v>16</v>
      </c>
      <c r="P86" s="7" t="s">
        <v>12</v>
      </c>
      <c r="Q86" s="7" t="s">
        <v>15</v>
      </c>
      <c r="R86" s="7" t="s">
        <v>14</v>
      </c>
    </row>
    <row r="87" spans="1:19" ht="15.75" x14ac:dyDescent="0.25">
      <c r="A87" s="10"/>
      <c r="B87" s="11"/>
      <c r="C87" s="10"/>
      <c r="D87" s="11"/>
      <c r="E87" s="12" t="s">
        <v>17</v>
      </c>
      <c r="F87" s="10"/>
      <c r="G87" s="10"/>
      <c r="H87" s="13">
        <f>F87*G87</f>
        <v>0</v>
      </c>
      <c r="I87" s="13"/>
      <c r="J87" s="13">
        <f>H87*I87</f>
        <v>0</v>
      </c>
      <c r="K87" s="13"/>
      <c r="L87" s="13"/>
      <c r="M87" s="13"/>
      <c r="N87" s="13">
        <f>L87*M87</f>
        <v>0</v>
      </c>
      <c r="O87" s="13"/>
      <c r="P87" s="13"/>
      <c r="Q87" s="13"/>
      <c r="R87" s="13">
        <f>P87*Q87</f>
        <v>0</v>
      </c>
      <c r="S87" s="14"/>
    </row>
    <row r="88" spans="1:19" ht="15" x14ac:dyDescent="0.2">
      <c r="A88" s="10"/>
      <c r="B88" s="11"/>
      <c r="C88" s="10"/>
      <c r="D88" s="10"/>
      <c r="E88" s="15" t="s">
        <v>18</v>
      </c>
      <c r="F88" s="10"/>
      <c r="G88" s="10"/>
      <c r="H88" s="13">
        <f>F88*G88</f>
        <v>0</v>
      </c>
      <c r="I88" s="13"/>
      <c r="J88" s="13">
        <f>H88*I88</f>
        <v>0</v>
      </c>
      <c r="K88" s="13"/>
      <c r="L88" s="13"/>
      <c r="M88" s="13"/>
      <c r="N88" s="13">
        <f>L88*M88</f>
        <v>0</v>
      </c>
      <c r="O88" s="13"/>
      <c r="P88" s="13"/>
      <c r="Q88" s="13"/>
      <c r="R88" s="13">
        <f t="shared" ref="R88:R95" si="25">P88*Q88</f>
        <v>0</v>
      </c>
      <c r="S88" s="14"/>
    </row>
    <row r="89" spans="1:19" ht="76.5" x14ac:dyDescent="0.2">
      <c r="A89" s="10">
        <v>1</v>
      </c>
      <c r="B89" s="11" t="s">
        <v>78</v>
      </c>
      <c r="C89" s="16">
        <v>44991</v>
      </c>
      <c r="D89" s="10" t="s">
        <v>0</v>
      </c>
      <c r="E89" s="15" t="s">
        <v>79</v>
      </c>
      <c r="F89" s="10">
        <v>4</v>
      </c>
      <c r="G89" s="10">
        <v>2</v>
      </c>
      <c r="H89" s="13">
        <f>F89*G89</f>
        <v>8</v>
      </c>
      <c r="I89" s="13">
        <v>600</v>
      </c>
      <c r="J89" s="13">
        <f>H89*I89</f>
        <v>4800</v>
      </c>
      <c r="K89" s="13" t="s">
        <v>44</v>
      </c>
      <c r="L89" s="13">
        <v>0.5</v>
      </c>
      <c r="M89" s="13">
        <v>500</v>
      </c>
      <c r="N89" s="13">
        <f>L89*M89</f>
        <v>250</v>
      </c>
      <c r="O89" s="17" t="s">
        <v>80</v>
      </c>
      <c r="P89" s="13">
        <v>2</v>
      </c>
      <c r="Q89" s="13">
        <v>4583</v>
      </c>
      <c r="R89" s="13">
        <f>P89*Q89</f>
        <v>9166</v>
      </c>
      <c r="S89" s="14"/>
    </row>
    <row r="90" spans="1:19" ht="25.5" x14ac:dyDescent="0.2">
      <c r="A90" s="10"/>
      <c r="B90" s="11"/>
      <c r="C90" s="10"/>
      <c r="D90" s="10"/>
      <c r="E90" s="15"/>
      <c r="F90" s="10"/>
      <c r="G90" s="10"/>
      <c r="H90" s="13">
        <f t="shared" ref="H90" si="26">F90*G90</f>
        <v>0</v>
      </c>
      <c r="I90" s="13"/>
      <c r="J90" s="13">
        <f t="shared" ref="J90" si="27">H90*I90</f>
        <v>0</v>
      </c>
      <c r="K90" s="13"/>
      <c r="L90" s="13"/>
      <c r="M90" s="13"/>
      <c r="N90" s="13">
        <f t="shared" ref="N90" si="28">L90*M90</f>
        <v>0</v>
      </c>
      <c r="O90" s="17" t="s">
        <v>81</v>
      </c>
      <c r="P90" s="13">
        <v>2</v>
      </c>
      <c r="Q90" s="13">
        <v>247</v>
      </c>
      <c r="R90" s="13">
        <f t="shared" ref="R90:R94" si="29">P90*Q90</f>
        <v>494</v>
      </c>
      <c r="S90" s="14"/>
    </row>
    <row r="91" spans="1:19" ht="25.5" x14ac:dyDescent="0.2">
      <c r="A91" s="10"/>
      <c r="B91" s="11"/>
      <c r="C91" s="10"/>
      <c r="D91" s="10"/>
      <c r="E91" s="15"/>
      <c r="F91" s="10"/>
      <c r="G91" s="10"/>
      <c r="H91" s="13"/>
      <c r="I91" s="13"/>
      <c r="J91" s="13"/>
      <c r="K91" s="13"/>
      <c r="L91" s="13"/>
      <c r="M91" s="13"/>
      <c r="N91" s="13"/>
      <c r="O91" s="17" t="s">
        <v>82</v>
      </c>
      <c r="P91" s="13">
        <v>8</v>
      </c>
      <c r="Q91" s="13">
        <v>256</v>
      </c>
      <c r="R91" s="13">
        <f t="shared" si="29"/>
        <v>2048</v>
      </c>
      <c r="S91" s="14"/>
    </row>
    <row r="92" spans="1:19" ht="25.5" x14ac:dyDescent="0.2">
      <c r="A92" s="10"/>
      <c r="B92" s="11"/>
      <c r="C92" s="10"/>
      <c r="D92" s="10"/>
      <c r="E92" s="15"/>
      <c r="F92" s="10"/>
      <c r="G92" s="10"/>
      <c r="H92" s="13"/>
      <c r="I92" s="13"/>
      <c r="J92" s="13"/>
      <c r="K92" s="13"/>
      <c r="L92" s="13"/>
      <c r="M92" s="13"/>
      <c r="N92" s="13"/>
      <c r="O92" s="17" t="s">
        <v>83</v>
      </c>
      <c r="P92" s="13">
        <v>16</v>
      </c>
      <c r="Q92" s="13">
        <v>11</v>
      </c>
      <c r="R92" s="13">
        <f t="shared" si="29"/>
        <v>176</v>
      </c>
      <c r="S92" s="14"/>
    </row>
    <row r="93" spans="1:19" ht="25.5" x14ac:dyDescent="0.2">
      <c r="A93" s="10"/>
      <c r="B93" s="11"/>
      <c r="C93" s="16"/>
      <c r="D93" s="10"/>
      <c r="E93" s="18"/>
      <c r="F93" s="10"/>
      <c r="G93" s="10"/>
      <c r="H93" s="13"/>
      <c r="I93" s="13"/>
      <c r="J93" s="13"/>
      <c r="K93" s="13"/>
      <c r="L93" s="13"/>
      <c r="M93" s="13"/>
      <c r="N93" s="13"/>
      <c r="O93" s="17" t="s">
        <v>84</v>
      </c>
      <c r="P93" s="13">
        <v>22</v>
      </c>
      <c r="Q93" s="13">
        <v>106</v>
      </c>
      <c r="R93" s="13">
        <f t="shared" si="29"/>
        <v>2332</v>
      </c>
      <c r="S93" s="19"/>
    </row>
    <row r="94" spans="1:19" ht="15" x14ac:dyDescent="0.2">
      <c r="A94" s="10"/>
      <c r="B94" s="11"/>
      <c r="C94" s="16"/>
      <c r="D94" s="10"/>
      <c r="E94" s="18"/>
      <c r="F94" s="10"/>
      <c r="G94" s="10"/>
      <c r="H94" s="13"/>
      <c r="I94" s="13"/>
      <c r="J94" s="13"/>
      <c r="K94" s="13"/>
      <c r="L94" s="13"/>
      <c r="M94" s="13"/>
      <c r="N94" s="13"/>
      <c r="O94" s="17" t="s">
        <v>39</v>
      </c>
      <c r="P94" s="13">
        <v>2</v>
      </c>
      <c r="Q94" s="13">
        <v>70</v>
      </c>
      <c r="R94" s="13">
        <f t="shared" si="29"/>
        <v>140</v>
      </c>
      <c r="S94" s="19"/>
    </row>
    <row r="95" spans="1:19" x14ac:dyDescent="0.2">
      <c r="A95" s="10"/>
      <c r="B95" s="11"/>
      <c r="C95" s="10"/>
      <c r="D95" s="10"/>
      <c r="E95" s="10"/>
      <c r="F95" s="10"/>
      <c r="G95" s="10"/>
      <c r="H95" s="13">
        <f>F95*G95</f>
        <v>0</v>
      </c>
      <c r="I95" s="13"/>
      <c r="J95" s="13">
        <f>H95*I95</f>
        <v>0</v>
      </c>
      <c r="K95" s="13"/>
      <c r="L95" s="13"/>
      <c r="M95" s="13"/>
      <c r="N95" s="13">
        <f>L95*M95</f>
        <v>0</v>
      </c>
      <c r="O95" s="17"/>
      <c r="P95" s="13"/>
      <c r="Q95" s="13"/>
      <c r="R95" s="13">
        <f t="shared" si="25"/>
        <v>0</v>
      </c>
      <c r="S95" s="19"/>
    </row>
    <row r="96" spans="1:19" x14ac:dyDescent="0.2">
      <c r="A96" s="10"/>
      <c r="B96" s="11"/>
      <c r="C96" s="10"/>
      <c r="D96" s="10"/>
      <c r="E96" s="20" t="s">
        <v>40</v>
      </c>
      <c r="F96" s="10"/>
      <c r="G96" s="10"/>
      <c r="H96" s="21">
        <f>SUM(H87:H95)</f>
        <v>8</v>
      </c>
      <c r="I96" s="13"/>
      <c r="J96" s="21">
        <f>SUM(J87:J95)</f>
        <v>4800</v>
      </c>
      <c r="K96" s="13"/>
      <c r="L96" s="21">
        <f>SUM(L87:L95)</f>
        <v>0.5</v>
      </c>
      <c r="M96" s="13"/>
      <c r="N96" s="21">
        <f>SUM(N87:N95)</f>
        <v>250</v>
      </c>
      <c r="O96" s="17"/>
      <c r="P96" s="13"/>
      <c r="Q96" s="13"/>
      <c r="R96" s="21">
        <f>SUM(R87:R95)</f>
        <v>14356</v>
      </c>
      <c r="S96" s="14">
        <f>J96+N96+R96</f>
        <v>19406</v>
      </c>
    </row>
    <row r="97" spans="1:19" ht="15" x14ac:dyDescent="0.2">
      <c r="A97" s="10" t="s">
        <v>0</v>
      </c>
      <c r="B97" s="11"/>
      <c r="C97" s="10"/>
      <c r="D97" s="10"/>
      <c r="E97" s="15" t="s">
        <v>41</v>
      </c>
      <c r="F97" s="10"/>
      <c r="G97" s="10"/>
      <c r="H97" s="13">
        <f>F97*G97</f>
        <v>0</v>
      </c>
      <c r="I97" s="13"/>
      <c r="J97" s="13">
        <f>H97*I97</f>
        <v>0</v>
      </c>
      <c r="K97" s="13"/>
      <c r="L97" s="13"/>
      <c r="M97" s="13"/>
      <c r="N97" s="13">
        <f>L97*M97</f>
        <v>0</v>
      </c>
      <c r="O97" s="17"/>
      <c r="P97" s="13"/>
      <c r="Q97" s="13"/>
      <c r="R97" s="13">
        <f>P97</f>
        <v>0</v>
      </c>
      <c r="S97" s="22"/>
    </row>
    <row r="98" spans="1:19" ht="25.5" x14ac:dyDescent="0.2">
      <c r="A98" s="10">
        <v>1</v>
      </c>
      <c r="B98" s="11" t="s">
        <v>62</v>
      </c>
      <c r="C98" s="16"/>
      <c r="D98" s="10"/>
      <c r="E98" s="15" t="s">
        <v>85</v>
      </c>
      <c r="F98" s="10"/>
      <c r="G98" s="10"/>
      <c r="H98" s="13">
        <f t="shared" ref="H98:H107" si="30">F98*G98</f>
        <v>0</v>
      </c>
      <c r="I98" s="13"/>
      <c r="J98" s="13">
        <f>H98*I98</f>
        <v>0</v>
      </c>
      <c r="K98" s="13"/>
      <c r="L98" s="13"/>
      <c r="M98" s="13"/>
      <c r="N98" s="13">
        <f t="shared" ref="N98:N106" si="31">L98*M98</f>
        <v>0</v>
      </c>
      <c r="O98" s="17" t="s">
        <v>63</v>
      </c>
      <c r="P98" s="13">
        <v>30</v>
      </c>
      <c r="Q98" s="13">
        <v>150</v>
      </c>
      <c r="R98" s="13">
        <f>P98*Q98</f>
        <v>4500</v>
      </c>
      <c r="S98" s="22"/>
    </row>
    <row r="99" spans="1:19" ht="15" x14ac:dyDescent="0.2">
      <c r="A99" s="10"/>
      <c r="B99" s="11"/>
      <c r="C99" s="10"/>
      <c r="D99" s="10"/>
      <c r="E99" s="15"/>
      <c r="F99" s="10"/>
      <c r="G99" s="10"/>
      <c r="H99" s="13">
        <f t="shared" si="30"/>
        <v>0</v>
      </c>
      <c r="I99" s="13"/>
      <c r="J99" s="13">
        <f>H99*I99</f>
        <v>0</v>
      </c>
      <c r="K99" s="13"/>
      <c r="L99" s="13"/>
      <c r="M99" s="13"/>
      <c r="N99" s="13">
        <f t="shared" si="31"/>
        <v>0</v>
      </c>
      <c r="O99" s="13"/>
      <c r="P99" s="13"/>
      <c r="Q99" s="13"/>
      <c r="R99" s="13">
        <f t="shared" ref="R99:R107" si="32">P99*Q99</f>
        <v>0</v>
      </c>
      <c r="S99" s="22"/>
    </row>
    <row r="100" spans="1:19" ht="51" x14ac:dyDescent="0.2">
      <c r="A100" s="10">
        <v>2</v>
      </c>
      <c r="B100" s="11" t="s">
        <v>86</v>
      </c>
      <c r="C100" s="16">
        <v>44986</v>
      </c>
      <c r="D100" s="10"/>
      <c r="E100" s="15" t="s">
        <v>87</v>
      </c>
      <c r="F100" s="10">
        <v>6</v>
      </c>
      <c r="G100" s="10">
        <v>2</v>
      </c>
      <c r="H100" s="13">
        <f t="shared" si="30"/>
        <v>12</v>
      </c>
      <c r="I100" s="13">
        <v>600</v>
      </c>
      <c r="J100" s="13">
        <f t="shared" ref="J100:J107" si="33">H100*I100</f>
        <v>7200</v>
      </c>
      <c r="K100" s="13" t="s">
        <v>44</v>
      </c>
      <c r="L100" s="13">
        <v>1</v>
      </c>
      <c r="M100" s="13">
        <v>500</v>
      </c>
      <c r="N100" s="13">
        <f t="shared" si="31"/>
        <v>500</v>
      </c>
      <c r="O100" s="17" t="s">
        <v>88</v>
      </c>
      <c r="P100" s="13">
        <v>9</v>
      </c>
      <c r="Q100" s="13">
        <v>185</v>
      </c>
      <c r="R100" s="13">
        <f t="shared" si="32"/>
        <v>1665</v>
      </c>
      <c r="S100" s="22"/>
    </row>
    <row r="101" spans="1:19" ht="15" x14ac:dyDescent="0.2">
      <c r="A101" s="10"/>
      <c r="B101" s="11"/>
      <c r="C101" s="16"/>
      <c r="D101" s="10"/>
      <c r="E101" s="15"/>
      <c r="F101" s="10"/>
      <c r="G101" s="10"/>
      <c r="H101" s="13"/>
      <c r="I101" s="13"/>
      <c r="J101" s="13"/>
      <c r="K101" s="13"/>
      <c r="L101" s="13"/>
      <c r="M101" s="13"/>
      <c r="N101" s="13"/>
      <c r="O101" s="17" t="s">
        <v>89</v>
      </c>
      <c r="P101" s="13">
        <v>4</v>
      </c>
      <c r="Q101" s="13">
        <v>125</v>
      </c>
      <c r="R101" s="13">
        <f t="shared" si="32"/>
        <v>500</v>
      </c>
      <c r="S101" s="22"/>
    </row>
    <row r="102" spans="1:19" ht="15" x14ac:dyDescent="0.2">
      <c r="A102" s="10"/>
      <c r="B102" s="11"/>
      <c r="C102" s="16"/>
      <c r="D102" s="10"/>
      <c r="E102" s="15"/>
      <c r="F102" s="10"/>
      <c r="G102" s="10"/>
      <c r="H102" s="13"/>
      <c r="I102" s="13"/>
      <c r="J102" s="13"/>
      <c r="K102" s="13"/>
      <c r="L102" s="13"/>
      <c r="M102" s="13"/>
      <c r="N102" s="13"/>
      <c r="O102" s="17" t="s">
        <v>90</v>
      </c>
      <c r="P102" s="13">
        <v>24</v>
      </c>
      <c r="Q102" s="13">
        <v>32</v>
      </c>
      <c r="R102" s="13">
        <f t="shared" si="32"/>
        <v>768</v>
      </c>
      <c r="S102" s="22"/>
    </row>
    <row r="103" spans="1:19" ht="15" x14ac:dyDescent="0.2">
      <c r="A103" s="10"/>
      <c r="B103" s="11"/>
      <c r="C103" s="16"/>
      <c r="D103" s="10"/>
      <c r="E103" s="15"/>
      <c r="F103" s="10"/>
      <c r="G103" s="10"/>
      <c r="H103" s="13"/>
      <c r="I103" s="13"/>
      <c r="J103" s="13"/>
      <c r="K103" s="13"/>
      <c r="L103" s="13"/>
      <c r="M103" s="13"/>
      <c r="N103" s="13"/>
      <c r="O103" s="17" t="s">
        <v>91</v>
      </c>
      <c r="P103" s="13">
        <v>0.5</v>
      </c>
      <c r="Q103" s="25">
        <v>1800</v>
      </c>
      <c r="R103" s="13">
        <f t="shared" si="32"/>
        <v>900</v>
      </c>
      <c r="S103" s="22"/>
    </row>
    <row r="104" spans="1:19" ht="15" x14ac:dyDescent="0.2">
      <c r="A104" s="10"/>
      <c r="B104" s="11"/>
      <c r="C104" s="16"/>
      <c r="D104" s="10"/>
      <c r="E104" s="15"/>
      <c r="F104" s="10"/>
      <c r="G104" s="10"/>
      <c r="H104" s="13"/>
      <c r="I104" s="13"/>
      <c r="J104" s="13"/>
      <c r="K104" s="13"/>
      <c r="L104" s="13"/>
      <c r="M104" s="13"/>
      <c r="N104" s="13"/>
      <c r="O104" s="17" t="s">
        <v>92</v>
      </c>
      <c r="P104" s="13">
        <v>3</v>
      </c>
      <c r="Q104" s="13">
        <v>65</v>
      </c>
      <c r="R104" s="13">
        <f t="shared" si="32"/>
        <v>195</v>
      </c>
      <c r="S104" s="22"/>
    </row>
    <row r="105" spans="1:19" ht="15" x14ac:dyDescent="0.2">
      <c r="A105" s="10"/>
      <c r="B105" s="11"/>
      <c r="C105" s="16"/>
      <c r="D105" s="10"/>
      <c r="E105" s="15"/>
      <c r="F105" s="10"/>
      <c r="G105" s="10"/>
      <c r="H105" s="13"/>
      <c r="I105" s="13"/>
      <c r="J105" s="13"/>
      <c r="K105" s="13"/>
      <c r="L105" s="13"/>
      <c r="M105" s="13"/>
      <c r="N105" s="13"/>
      <c r="O105" s="17" t="s">
        <v>46</v>
      </c>
      <c r="P105" s="13">
        <v>1</v>
      </c>
      <c r="Q105" s="13">
        <v>194</v>
      </c>
      <c r="R105" s="13">
        <f t="shared" si="32"/>
        <v>194</v>
      </c>
      <c r="S105" s="22"/>
    </row>
    <row r="106" spans="1:19" ht="15" x14ac:dyDescent="0.2">
      <c r="A106" s="10"/>
      <c r="B106" s="11"/>
      <c r="C106" s="10"/>
      <c r="D106" s="10"/>
      <c r="E106" s="15"/>
      <c r="F106" s="10"/>
      <c r="G106" s="10"/>
      <c r="H106" s="13">
        <f t="shared" si="30"/>
        <v>0</v>
      </c>
      <c r="I106" s="13"/>
      <c r="J106" s="13">
        <f t="shared" si="33"/>
        <v>0</v>
      </c>
      <c r="K106" s="13"/>
      <c r="L106" s="13"/>
      <c r="M106" s="13"/>
      <c r="N106" s="13">
        <f t="shared" si="31"/>
        <v>0</v>
      </c>
      <c r="O106" s="13" t="s">
        <v>93</v>
      </c>
      <c r="P106" s="13">
        <v>1</v>
      </c>
      <c r="Q106" s="13">
        <v>201</v>
      </c>
      <c r="R106" s="13">
        <f t="shared" si="32"/>
        <v>201</v>
      </c>
      <c r="S106" s="22"/>
    </row>
    <row r="107" spans="1:19" x14ac:dyDescent="0.2">
      <c r="A107" s="10"/>
      <c r="B107" s="11"/>
      <c r="C107" s="10"/>
      <c r="D107" s="10"/>
      <c r="E107" s="10"/>
      <c r="F107" s="10"/>
      <c r="G107" s="10"/>
      <c r="H107" s="13">
        <f t="shared" si="30"/>
        <v>0</v>
      </c>
      <c r="I107" s="13"/>
      <c r="J107" s="13">
        <f t="shared" si="33"/>
        <v>0</v>
      </c>
      <c r="K107" s="13"/>
      <c r="L107" s="13"/>
      <c r="M107" s="13"/>
      <c r="N107" s="13">
        <f>L107*M107</f>
        <v>0</v>
      </c>
      <c r="O107" s="13" t="s">
        <v>94</v>
      </c>
      <c r="P107" s="13">
        <v>1</v>
      </c>
      <c r="Q107" s="13">
        <v>170</v>
      </c>
      <c r="R107" s="13">
        <f t="shared" si="32"/>
        <v>170</v>
      </c>
      <c r="S107" s="14"/>
    </row>
    <row r="108" spans="1:19" x14ac:dyDescent="0.2">
      <c r="A108" s="10"/>
      <c r="B108" s="11"/>
      <c r="C108" s="10"/>
      <c r="D108" s="10"/>
      <c r="E108" s="10"/>
      <c r="F108" s="10"/>
      <c r="G108" s="10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4"/>
    </row>
    <row r="109" spans="1:19" ht="63.75" x14ac:dyDescent="0.2">
      <c r="A109" s="10">
        <v>3</v>
      </c>
      <c r="B109" s="11" t="s">
        <v>95</v>
      </c>
      <c r="C109" s="16">
        <v>44995</v>
      </c>
      <c r="D109" s="10"/>
      <c r="E109" s="7" t="s">
        <v>96</v>
      </c>
      <c r="F109" s="10"/>
      <c r="G109" s="10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26">
        <v>13640</v>
      </c>
      <c r="S109" s="14"/>
    </row>
    <row r="110" spans="1:19" x14ac:dyDescent="0.2">
      <c r="A110" s="10"/>
      <c r="B110" s="11"/>
      <c r="C110" s="10"/>
      <c r="D110" s="10"/>
      <c r="E110" s="10"/>
      <c r="F110" s="10"/>
      <c r="G110" s="10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4"/>
    </row>
    <row r="111" spans="1:19" x14ac:dyDescent="0.2">
      <c r="A111" s="10"/>
      <c r="B111" s="11"/>
      <c r="C111" s="10"/>
      <c r="D111" s="10"/>
      <c r="E111" s="20" t="s">
        <v>40</v>
      </c>
      <c r="F111" s="10"/>
      <c r="G111" s="10"/>
      <c r="H111" s="21">
        <f>SUM(H97:H107)</f>
        <v>12</v>
      </c>
      <c r="I111" s="13"/>
      <c r="J111" s="21">
        <f>SUM(J97:J107)</f>
        <v>7200</v>
      </c>
      <c r="K111" s="13"/>
      <c r="L111" s="21">
        <f>SUM(L97:L107)</f>
        <v>1</v>
      </c>
      <c r="M111" s="13"/>
      <c r="N111" s="21">
        <f>SUM(N97:N107)</f>
        <v>500</v>
      </c>
      <c r="O111" s="13"/>
      <c r="P111" s="13"/>
      <c r="Q111" s="13"/>
      <c r="R111" s="21">
        <f>SUM(R97:R109)</f>
        <v>22733</v>
      </c>
      <c r="S111" s="14">
        <f>J111+N111+R111</f>
        <v>30433</v>
      </c>
    </row>
    <row r="112" spans="1:19" ht="15" x14ac:dyDescent="0.2">
      <c r="A112" s="10"/>
      <c r="B112" s="11"/>
      <c r="C112" s="10"/>
      <c r="D112" s="10"/>
      <c r="E112" s="15" t="s">
        <v>49</v>
      </c>
      <c r="F112" s="10"/>
      <c r="G112" s="10"/>
      <c r="H112" s="13">
        <f>F112*G112</f>
        <v>0</v>
      </c>
      <c r="I112" s="13"/>
      <c r="J112" s="13">
        <f>H112*I112</f>
        <v>0</v>
      </c>
      <c r="K112" s="13"/>
      <c r="L112" s="13"/>
      <c r="M112" s="13"/>
      <c r="N112" s="13">
        <f>L112*M112</f>
        <v>0</v>
      </c>
      <c r="O112" s="13"/>
      <c r="P112" s="13"/>
      <c r="Q112" s="13"/>
      <c r="R112" s="13">
        <f t="shared" ref="R112:R121" si="34">P112*Q112</f>
        <v>0</v>
      </c>
      <c r="S112" s="22"/>
    </row>
    <row r="113" spans="1:19" ht="63.75" x14ac:dyDescent="0.2">
      <c r="A113" s="10">
        <v>1</v>
      </c>
      <c r="B113" s="11" t="s">
        <v>97</v>
      </c>
      <c r="C113" s="16">
        <v>45012</v>
      </c>
      <c r="D113" s="10" t="s">
        <v>75</v>
      </c>
      <c r="E113" s="27" t="s">
        <v>98</v>
      </c>
      <c r="F113" s="10">
        <v>4</v>
      </c>
      <c r="G113" s="10">
        <v>1</v>
      </c>
      <c r="H113" s="13">
        <f>F113*G113</f>
        <v>4</v>
      </c>
      <c r="I113" s="13">
        <v>600</v>
      </c>
      <c r="J113" s="13">
        <f>H113*I113</f>
        <v>2400</v>
      </c>
      <c r="K113" s="13" t="s">
        <v>44</v>
      </c>
      <c r="L113" s="13">
        <v>0.5</v>
      </c>
      <c r="M113" s="13">
        <v>500</v>
      </c>
      <c r="N113" s="13">
        <f>L113*M113</f>
        <v>250</v>
      </c>
      <c r="O113" s="17" t="s">
        <v>99</v>
      </c>
      <c r="P113" s="13">
        <v>6</v>
      </c>
      <c r="Q113" s="13">
        <v>321</v>
      </c>
      <c r="R113" s="13">
        <f t="shared" si="34"/>
        <v>1926</v>
      </c>
      <c r="S113" s="22"/>
    </row>
    <row r="114" spans="1:19" ht="25.5" x14ac:dyDescent="0.2">
      <c r="A114" s="10"/>
      <c r="B114" s="11"/>
      <c r="C114" s="16"/>
      <c r="D114" s="10"/>
      <c r="E114" s="27"/>
      <c r="F114" s="10"/>
      <c r="G114" s="10"/>
      <c r="H114" s="13"/>
      <c r="I114" s="13"/>
      <c r="J114" s="13"/>
      <c r="K114" s="13"/>
      <c r="L114" s="13"/>
      <c r="M114" s="13"/>
      <c r="N114" s="13"/>
      <c r="O114" s="17" t="s">
        <v>100</v>
      </c>
      <c r="P114" s="13">
        <v>6</v>
      </c>
      <c r="Q114" s="13">
        <v>177</v>
      </c>
      <c r="R114" s="13">
        <f t="shared" si="34"/>
        <v>1062</v>
      </c>
      <c r="S114" s="22"/>
    </row>
    <row r="115" spans="1:19" ht="15" x14ac:dyDescent="0.2">
      <c r="A115" s="10"/>
      <c r="B115" s="11"/>
      <c r="C115" s="16"/>
      <c r="D115" s="10"/>
      <c r="E115" s="27"/>
      <c r="F115" s="10"/>
      <c r="G115" s="10"/>
      <c r="H115" s="13"/>
      <c r="I115" s="13"/>
      <c r="J115" s="13"/>
      <c r="K115" s="13"/>
      <c r="L115" s="13"/>
      <c r="M115" s="13"/>
      <c r="N115" s="13"/>
      <c r="O115" s="17" t="s">
        <v>101</v>
      </c>
      <c r="P115" s="13">
        <v>1</v>
      </c>
      <c r="Q115" s="13">
        <v>88</v>
      </c>
      <c r="R115" s="13">
        <f t="shared" si="34"/>
        <v>88</v>
      </c>
      <c r="S115" s="22"/>
    </row>
    <row r="116" spans="1:19" ht="15" x14ac:dyDescent="0.2">
      <c r="A116" s="10"/>
      <c r="B116" s="11"/>
      <c r="C116" s="16"/>
      <c r="D116" s="10"/>
      <c r="E116" s="27"/>
      <c r="F116" s="10"/>
      <c r="G116" s="10"/>
      <c r="H116" s="13"/>
      <c r="I116" s="13"/>
      <c r="J116" s="13"/>
      <c r="K116" s="13"/>
      <c r="L116" s="13"/>
      <c r="M116" s="13"/>
      <c r="N116" s="13"/>
      <c r="O116" s="17" t="s">
        <v>53</v>
      </c>
      <c r="P116" s="13">
        <v>0.5</v>
      </c>
      <c r="Q116" s="13">
        <v>60</v>
      </c>
      <c r="R116" s="13">
        <f t="shared" si="34"/>
        <v>30</v>
      </c>
      <c r="S116" s="22"/>
    </row>
    <row r="117" spans="1:19" ht="15" x14ac:dyDescent="0.2">
      <c r="A117" s="10"/>
      <c r="B117" s="11"/>
      <c r="C117" s="16"/>
      <c r="D117" s="10"/>
      <c r="E117" s="27"/>
      <c r="F117" s="10"/>
      <c r="G117" s="10" t="s">
        <v>102</v>
      </c>
      <c r="H117" s="13" t="s">
        <v>0</v>
      </c>
      <c r="I117" s="13"/>
      <c r="J117" s="13"/>
      <c r="K117" s="13"/>
      <c r="L117" s="13"/>
      <c r="M117" s="13"/>
      <c r="N117" s="13"/>
      <c r="O117" s="10" t="s">
        <v>69</v>
      </c>
      <c r="P117" s="13">
        <v>20</v>
      </c>
      <c r="Q117" s="13">
        <v>0.8</v>
      </c>
      <c r="R117" s="13">
        <f t="shared" si="34"/>
        <v>16</v>
      </c>
      <c r="S117" s="22"/>
    </row>
    <row r="118" spans="1:19" ht="89.25" x14ac:dyDescent="0.2">
      <c r="A118" s="10">
        <v>2</v>
      </c>
      <c r="B118" s="11" t="s">
        <v>103</v>
      </c>
      <c r="C118" s="16">
        <v>45012</v>
      </c>
      <c r="D118" s="10"/>
      <c r="E118" s="15" t="s">
        <v>104</v>
      </c>
      <c r="F118" s="10">
        <v>1</v>
      </c>
      <c r="G118" s="10">
        <v>1</v>
      </c>
      <c r="H118" s="13">
        <f>F118*G118</f>
        <v>1</v>
      </c>
      <c r="I118" s="13">
        <v>600</v>
      </c>
      <c r="J118" s="13">
        <f t="shared" ref="J118:J121" si="35">H118*I118</f>
        <v>600</v>
      </c>
      <c r="K118" s="13" t="s">
        <v>44</v>
      </c>
      <c r="L118" s="13">
        <v>0.5</v>
      </c>
      <c r="M118" s="13">
        <v>500</v>
      </c>
      <c r="N118" s="13">
        <f>L118*M118</f>
        <v>250</v>
      </c>
      <c r="O118" s="17" t="s">
        <v>56</v>
      </c>
      <c r="P118" s="13">
        <v>1</v>
      </c>
      <c r="Q118" s="13">
        <v>321</v>
      </c>
      <c r="R118" s="13">
        <f t="shared" si="34"/>
        <v>321</v>
      </c>
      <c r="S118" s="22"/>
    </row>
    <row r="119" spans="1:19" ht="15" x14ac:dyDescent="0.2">
      <c r="A119" s="10"/>
      <c r="B119" s="11"/>
      <c r="C119" s="16"/>
      <c r="D119" s="10"/>
      <c r="E119" s="15"/>
      <c r="F119" s="10"/>
      <c r="G119" s="10"/>
      <c r="H119" s="13">
        <f t="shared" ref="H119:H120" si="36">F119*G119</f>
        <v>0</v>
      </c>
      <c r="I119" s="13"/>
      <c r="J119" s="13">
        <f t="shared" si="35"/>
        <v>0</v>
      </c>
      <c r="K119" s="13"/>
      <c r="L119" s="13"/>
      <c r="M119" s="13"/>
      <c r="N119" s="13">
        <f t="shared" ref="N119:N120" si="37">L119*M119</f>
        <v>0</v>
      </c>
      <c r="O119" s="17" t="s">
        <v>69</v>
      </c>
      <c r="P119" s="13">
        <v>2</v>
      </c>
      <c r="Q119" s="13">
        <v>0.8</v>
      </c>
      <c r="R119" s="13">
        <f t="shared" si="34"/>
        <v>1.6</v>
      </c>
      <c r="S119" s="22"/>
    </row>
    <row r="120" spans="1:19" ht="15" x14ac:dyDescent="0.2">
      <c r="A120" s="10"/>
      <c r="B120" s="11"/>
      <c r="C120" s="16"/>
      <c r="D120" s="10"/>
      <c r="E120" s="15"/>
      <c r="F120" s="10"/>
      <c r="G120" s="10"/>
      <c r="H120" s="13">
        <f t="shared" si="36"/>
        <v>0</v>
      </c>
      <c r="I120" s="13"/>
      <c r="J120" s="13">
        <f t="shared" si="35"/>
        <v>0</v>
      </c>
      <c r="K120" s="13"/>
      <c r="L120" s="13"/>
      <c r="M120" s="13"/>
      <c r="N120" s="13">
        <f t="shared" si="37"/>
        <v>0</v>
      </c>
      <c r="O120" s="17" t="s">
        <v>53</v>
      </c>
      <c r="P120" s="13">
        <v>0.5</v>
      </c>
      <c r="Q120" s="13">
        <v>60</v>
      </c>
      <c r="R120" s="13">
        <f t="shared" si="34"/>
        <v>30</v>
      </c>
      <c r="S120" s="22"/>
    </row>
    <row r="121" spans="1:19" x14ac:dyDescent="0.2">
      <c r="A121" s="10"/>
      <c r="B121" s="11"/>
      <c r="C121" s="10"/>
      <c r="D121" s="10"/>
      <c r="E121" s="10"/>
      <c r="F121" s="10"/>
      <c r="G121" s="10"/>
      <c r="H121" s="13">
        <f>F121*G121</f>
        <v>0</v>
      </c>
      <c r="I121" s="13"/>
      <c r="J121" s="13">
        <f t="shared" si="35"/>
        <v>0</v>
      </c>
      <c r="K121" s="13"/>
      <c r="L121" s="13"/>
      <c r="M121" s="13"/>
      <c r="N121" s="13">
        <f>L121*M121</f>
        <v>0</v>
      </c>
      <c r="O121" s="17"/>
      <c r="P121" s="13"/>
      <c r="Q121" s="13"/>
      <c r="R121" s="13">
        <f t="shared" si="34"/>
        <v>0</v>
      </c>
      <c r="S121" s="22"/>
    </row>
    <row r="122" spans="1:19" x14ac:dyDescent="0.2">
      <c r="A122" s="10"/>
      <c r="B122" s="11"/>
      <c r="C122" s="10"/>
      <c r="D122" s="10"/>
      <c r="E122" s="20" t="s">
        <v>40</v>
      </c>
      <c r="F122" s="10"/>
      <c r="G122" s="10"/>
      <c r="H122" s="21">
        <f>SUM(H112:H121)</f>
        <v>5</v>
      </c>
      <c r="I122" s="13"/>
      <c r="J122" s="21">
        <f>SUM(J113:J121)</f>
        <v>3000</v>
      </c>
      <c r="K122" s="13"/>
      <c r="L122" s="21">
        <f>SUM(L112:L121)</f>
        <v>1</v>
      </c>
      <c r="M122" s="13"/>
      <c r="N122" s="21">
        <f>SUM(N112:N121)</f>
        <v>500</v>
      </c>
      <c r="O122" s="13"/>
      <c r="P122" s="13"/>
      <c r="Q122" s="13"/>
      <c r="R122" s="21">
        <f>SUM(R112:R121)</f>
        <v>3474.6</v>
      </c>
      <c r="S122" s="14">
        <f>J122+N122+R122</f>
        <v>6974.6</v>
      </c>
    </row>
    <row r="123" spans="1:19" x14ac:dyDescent="0.2">
      <c r="A123" s="10"/>
      <c r="B123" s="11"/>
      <c r="C123" s="10"/>
      <c r="D123" s="10"/>
      <c r="E123" s="20" t="s">
        <v>40</v>
      </c>
      <c r="F123" s="10"/>
      <c r="G123" s="10"/>
      <c r="H123" s="21">
        <f>H96+H111+H122</f>
        <v>25</v>
      </c>
      <c r="I123" s="13"/>
      <c r="J123" s="21">
        <f>J96+J111+J122</f>
        <v>15000</v>
      </c>
      <c r="K123" s="13"/>
      <c r="L123" s="21">
        <f>L96+L111+L122</f>
        <v>2.5</v>
      </c>
      <c r="M123" s="13"/>
      <c r="N123" s="21">
        <f>N96+N111+N122</f>
        <v>1250</v>
      </c>
      <c r="O123" s="13"/>
      <c r="P123" s="13"/>
      <c r="Q123" s="13"/>
      <c r="R123" s="21">
        <f>R96+R111+R122</f>
        <v>40563.599999999999</v>
      </c>
      <c r="S123" s="21">
        <f>SUM(S87:S122)</f>
        <v>56813.599999999999</v>
      </c>
    </row>
    <row r="124" spans="1:19" x14ac:dyDescent="0.2">
      <c r="C124" s="23"/>
      <c r="R124" s="24">
        <f>J123+N123+R123</f>
        <v>56813.599999999999</v>
      </c>
      <c r="S124" s="24" t="s">
        <v>0</v>
      </c>
    </row>
    <row r="127" spans="1:19" ht="20.25" x14ac:dyDescent="0.3">
      <c r="F127" t="s">
        <v>0</v>
      </c>
      <c r="H127" s="1" t="s">
        <v>105</v>
      </c>
    </row>
    <row r="129" spans="1:19" x14ac:dyDescent="0.2">
      <c r="A129" s="2" t="s">
        <v>2</v>
      </c>
      <c r="B129" s="2" t="s">
        <v>3</v>
      </c>
      <c r="C129" s="2" t="s">
        <v>4</v>
      </c>
      <c r="D129" s="2" t="s">
        <v>5</v>
      </c>
      <c r="E129" s="2" t="s">
        <v>6</v>
      </c>
      <c r="F129" s="3" t="s">
        <v>7</v>
      </c>
      <c r="G129" s="3" t="s">
        <v>8</v>
      </c>
      <c r="H129" s="4" t="s">
        <v>9</v>
      </c>
      <c r="I129" s="4"/>
      <c r="J129" s="4"/>
      <c r="K129" s="2"/>
      <c r="L129" s="4" t="s">
        <v>10</v>
      </c>
      <c r="M129" s="4"/>
      <c r="N129" s="4"/>
      <c r="O129" s="4" t="s">
        <v>11</v>
      </c>
      <c r="P129" s="4"/>
      <c r="Q129" s="4"/>
      <c r="R129" s="4"/>
    </row>
    <row r="130" spans="1:19" ht="25.5" x14ac:dyDescent="0.2">
      <c r="A130" s="5"/>
      <c r="B130" s="5"/>
      <c r="C130" s="5"/>
      <c r="D130" s="5"/>
      <c r="E130" s="5"/>
      <c r="F130" s="6"/>
      <c r="G130" s="6"/>
      <c r="H130" s="7" t="s">
        <v>12</v>
      </c>
      <c r="I130" s="8" t="s">
        <v>13</v>
      </c>
      <c r="J130" s="7" t="s">
        <v>14</v>
      </c>
      <c r="K130" s="9"/>
      <c r="L130" s="7" t="s">
        <v>12</v>
      </c>
      <c r="M130" s="7" t="s">
        <v>15</v>
      </c>
      <c r="N130" s="7" t="s">
        <v>14</v>
      </c>
      <c r="O130" s="8" t="s">
        <v>16</v>
      </c>
      <c r="P130" s="7" t="s">
        <v>12</v>
      </c>
      <c r="Q130" s="7" t="s">
        <v>15</v>
      </c>
      <c r="R130" s="7" t="s">
        <v>14</v>
      </c>
    </row>
    <row r="131" spans="1:19" ht="15.75" x14ac:dyDescent="0.25">
      <c r="A131" s="10"/>
      <c r="B131" s="11"/>
      <c r="C131" s="10"/>
      <c r="D131" s="11"/>
      <c r="E131" s="12" t="s">
        <v>17</v>
      </c>
      <c r="F131" s="10"/>
      <c r="G131" s="10"/>
      <c r="H131" s="13">
        <f>F131*G131</f>
        <v>0</v>
      </c>
      <c r="I131" s="13"/>
      <c r="J131" s="13">
        <f>H131*I131</f>
        <v>0</v>
      </c>
      <c r="K131" s="13"/>
      <c r="L131" s="13"/>
      <c r="M131" s="13"/>
      <c r="N131" s="13">
        <f>L131*M131</f>
        <v>0</v>
      </c>
      <c r="O131" s="13"/>
      <c r="P131" s="13"/>
      <c r="Q131" s="13"/>
      <c r="R131" s="13">
        <f>P131*Q131</f>
        <v>0</v>
      </c>
      <c r="S131" s="14"/>
    </row>
    <row r="132" spans="1:19" ht="15" x14ac:dyDescent="0.2">
      <c r="A132" s="10"/>
      <c r="B132" s="11"/>
      <c r="C132" s="10"/>
      <c r="D132" s="10"/>
      <c r="E132" s="15" t="s">
        <v>18</v>
      </c>
      <c r="F132" s="10"/>
      <c r="G132" s="10"/>
      <c r="H132" s="13">
        <f>F132*G132</f>
        <v>0</v>
      </c>
      <c r="I132" s="13"/>
      <c r="J132" s="13">
        <f>H132*I132</f>
        <v>0</v>
      </c>
      <c r="K132" s="13"/>
      <c r="L132" s="13"/>
      <c r="M132" s="13"/>
      <c r="N132" s="13">
        <f>L132*M132</f>
        <v>0</v>
      </c>
      <c r="O132" s="13"/>
      <c r="P132" s="13"/>
      <c r="Q132" s="13"/>
      <c r="R132" s="13">
        <f t="shared" ref="R132:R139" si="38">P132*Q132</f>
        <v>0</v>
      </c>
      <c r="S132" s="14"/>
    </row>
    <row r="133" spans="1:19" ht="89.25" x14ac:dyDescent="0.2">
      <c r="A133" s="10">
        <v>1</v>
      </c>
      <c r="B133" s="11" t="s">
        <v>106</v>
      </c>
      <c r="C133" s="16">
        <v>45042</v>
      </c>
      <c r="D133" s="10">
        <v>315</v>
      </c>
      <c r="E133" s="15" t="s">
        <v>107</v>
      </c>
      <c r="F133" s="10">
        <v>1</v>
      </c>
      <c r="G133" s="10">
        <v>2</v>
      </c>
      <c r="H133" s="13">
        <f>F133*G133</f>
        <v>2</v>
      </c>
      <c r="I133" s="13">
        <v>600</v>
      </c>
      <c r="J133" s="13">
        <f>H133*I133</f>
        <v>1200</v>
      </c>
      <c r="K133" s="13" t="s">
        <v>44</v>
      </c>
      <c r="L133" s="13">
        <v>0.5</v>
      </c>
      <c r="M133" s="13">
        <v>500</v>
      </c>
      <c r="N133" s="13">
        <f>L133*M133</f>
        <v>250</v>
      </c>
      <c r="O133" s="17" t="s">
        <v>38</v>
      </c>
      <c r="P133" s="13">
        <v>1</v>
      </c>
      <c r="Q133" s="13">
        <v>245</v>
      </c>
      <c r="R133" s="13">
        <f>P133*Q133</f>
        <v>245</v>
      </c>
      <c r="S133" s="14"/>
    </row>
    <row r="134" spans="1:19" ht="15" x14ac:dyDescent="0.2">
      <c r="A134" s="10"/>
      <c r="B134" s="11"/>
      <c r="C134" s="10"/>
      <c r="D134" s="10"/>
      <c r="E134" s="15"/>
      <c r="F134" s="10"/>
      <c r="G134" s="10"/>
      <c r="H134" s="13">
        <f t="shared" ref="H134:H136" si="39">F134*G134</f>
        <v>0</v>
      </c>
      <c r="I134" s="13"/>
      <c r="J134" s="13">
        <f t="shared" ref="J134:J136" si="40">H134*I134</f>
        <v>0</v>
      </c>
      <c r="K134" s="13"/>
      <c r="L134" s="13"/>
      <c r="M134" s="13"/>
      <c r="N134" s="13">
        <f t="shared" ref="N134:N136" si="41">L134*M134</f>
        <v>0</v>
      </c>
      <c r="O134" s="17" t="s">
        <v>39</v>
      </c>
      <c r="P134" s="13">
        <v>0.2</v>
      </c>
      <c r="Q134" s="13">
        <v>70</v>
      </c>
      <c r="R134" s="13">
        <f t="shared" ref="R134:R136" si="42">P134*Q134</f>
        <v>14</v>
      </c>
      <c r="S134" s="14"/>
    </row>
    <row r="135" spans="1:19" ht="15" x14ac:dyDescent="0.2">
      <c r="A135" s="10"/>
      <c r="B135" s="11"/>
      <c r="C135" s="10"/>
      <c r="D135" s="10"/>
      <c r="E135" s="15"/>
      <c r="F135" s="10"/>
      <c r="G135" s="10"/>
      <c r="H135" s="13">
        <f t="shared" si="39"/>
        <v>0</v>
      </c>
      <c r="I135" s="13"/>
      <c r="J135" s="13">
        <f t="shared" si="40"/>
        <v>0</v>
      </c>
      <c r="K135" s="13"/>
      <c r="L135" s="13"/>
      <c r="M135" s="13"/>
      <c r="N135" s="13">
        <f t="shared" si="41"/>
        <v>0</v>
      </c>
      <c r="O135" s="13"/>
      <c r="P135" s="13"/>
      <c r="Q135" s="13"/>
      <c r="R135" s="13">
        <f t="shared" si="42"/>
        <v>0</v>
      </c>
      <c r="S135" s="14"/>
    </row>
    <row r="136" spans="1:19" ht="63.75" x14ac:dyDescent="0.2">
      <c r="A136" s="10">
        <v>2</v>
      </c>
      <c r="B136" s="11" t="s">
        <v>108</v>
      </c>
      <c r="C136" s="16">
        <v>45043</v>
      </c>
      <c r="D136" s="10"/>
      <c r="E136" s="15" t="s">
        <v>32</v>
      </c>
      <c r="F136" s="10">
        <v>1</v>
      </c>
      <c r="G136" s="10">
        <v>2</v>
      </c>
      <c r="H136" s="13">
        <f t="shared" si="39"/>
        <v>2</v>
      </c>
      <c r="I136" s="13">
        <v>600</v>
      </c>
      <c r="J136" s="13">
        <f t="shared" si="40"/>
        <v>1200</v>
      </c>
      <c r="K136" s="13" t="s">
        <v>44</v>
      </c>
      <c r="L136" s="13">
        <v>0.5</v>
      </c>
      <c r="M136" s="13">
        <v>500</v>
      </c>
      <c r="N136" s="13">
        <f t="shared" si="41"/>
        <v>250</v>
      </c>
      <c r="O136" s="13" t="s">
        <v>109</v>
      </c>
      <c r="P136" s="13">
        <v>1</v>
      </c>
      <c r="Q136" s="13">
        <v>192.7</v>
      </c>
      <c r="R136" s="13">
        <f t="shared" si="42"/>
        <v>192.7</v>
      </c>
      <c r="S136" s="14"/>
    </row>
    <row r="137" spans="1:19" ht="15" x14ac:dyDescent="0.2">
      <c r="A137" s="10"/>
      <c r="B137" s="11"/>
      <c r="C137" s="16"/>
      <c r="D137" s="10"/>
      <c r="E137" s="18"/>
      <c r="F137" s="10"/>
      <c r="G137" s="10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9"/>
    </row>
    <row r="138" spans="1:19" ht="63.75" x14ac:dyDescent="0.2">
      <c r="A138" s="10">
        <v>3</v>
      </c>
      <c r="B138" s="11" t="s">
        <v>110</v>
      </c>
      <c r="C138" s="16">
        <v>45037</v>
      </c>
      <c r="D138" s="10"/>
      <c r="E138" s="18" t="s">
        <v>111</v>
      </c>
      <c r="F138" s="10"/>
      <c r="G138" s="10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26">
        <v>36339.18</v>
      </c>
      <c r="S138" s="19"/>
    </row>
    <row r="139" spans="1:19" x14ac:dyDescent="0.2">
      <c r="A139" s="10"/>
      <c r="B139" s="11"/>
      <c r="C139" s="10"/>
      <c r="D139" s="10"/>
      <c r="E139" s="10"/>
      <c r="F139" s="10"/>
      <c r="G139" s="10"/>
      <c r="H139" s="13">
        <f>F139*G139</f>
        <v>0</v>
      </c>
      <c r="I139" s="13"/>
      <c r="J139" s="13">
        <f>H139*I139</f>
        <v>0</v>
      </c>
      <c r="K139" s="13"/>
      <c r="L139" s="13"/>
      <c r="M139" s="13"/>
      <c r="N139" s="13">
        <f>L139*M139</f>
        <v>0</v>
      </c>
      <c r="O139" s="13"/>
      <c r="P139" s="13"/>
      <c r="Q139" s="13"/>
      <c r="R139" s="13">
        <f t="shared" si="38"/>
        <v>0</v>
      </c>
      <c r="S139" s="19"/>
    </row>
    <row r="140" spans="1:19" x14ac:dyDescent="0.2">
      <c r="A140" s="10"/>
      <c r="B140" s="11"/>
      <c r="C140" s="10"/>
      <c r="D140" s="10"/>
      <c r="E140" s="20" t="s">
        <v>40</v>
      </c>
      <c r="F140" s="10"/>
      <c r="G140" s="10"/>
      <c r="H140" s="21">
        <f>SUM(H131:H139)</f>
        <v>4</v>
      </c>
      <c r="I140" s="13"/>
      <c r="J140" s="21">
        <f>SUM(J131:J139)</f>
        <v>2400</v>
      </c>
      <c r="K140" s="13"/>
      <c r="L140" s="21">
        <f>SUM(L131:L139)</f>
        <v>1</v>
      </c>
      <c r="M140" s="13"/>
      <c r="N140" s="21">
        <f>SUM(N131:N139)</f>
        <v>500</v>
      </c>
      <c r="O140" s="13"/>
      <c r="P140" s="13"/>
      <c r="Q140" s="13"/>
      <c r="R140" s="21">
        <f>SUM(R131:R139)</f>
        <v>36790.879999999997</v>
      </c>
      <c r="S140" s="14">
        <f>J140+N140+R140</f>
        <v>39690.879999999997</v>
      </c>
    </row>
    <row r="141" spans="1:19" ht="15" x14ac:dyDescent="0.2">
      <c r="A141" s="10" t="s">
        <v>0</v>
      </c>
      <c r="B141" s="11"/>
      <c r="C141" s="10"/>
      <c r="D141" s="10"/>
      <c r="E141" s="15" t="s">
        <v>41</v>
      </c>
      <c r="F141" s="10"/>
      <c r="G141" s="10"/>
      <c r="H141" s="13">
        <f>F141*G141</f>
        <v>0</v>
      </c>
      <c r="I141" s="13"/>
      <c r="J141" s="13">
        <f>H141*I141</f>
        <v>0</v>
      </c>
      <c r="K141" s="13"/>
      <c r="L141" s="13"/>
      <c r="M141" s="13"/>
      <c r="N141" s="13">
        <f>L141*M141</f>
        <v>0</v>
      </c>
      <c r="O141" s="13"/>
      <c r="P141" s="13"/>
      <c r="Q141" s="13"/>
      <c r="R141" s="13">
        <f>P141</f>
        <v>0</v>
      </c>
      <c r="S141" s="22"/>
    </row>
    <row r="142" spans="1:19" ht="51" x14ac:dyDescent="0.2">
      <c r="A142" s="10">
        <v>1</v>
      </c>
      <c r="B142" s="11" t="s">
        <v>112</v>
      </c>
      <c r="C142" s="16">
        <v>45028</v>
      </c>
      <c r="D142" s="10"/>
      <c r="E142" s="15" t="s">
        <v>113</v>
      </c>
      <c r="F142" s="10"/>
      <c r="G142" s="10"/>
      <c r="H142" s="13">
        <f t="shared" ref="H142:H144" si="43">F142*G142</f>
        <v>0</v>
      </c>
      <c r="I142" s="13">
        <v>0</v>
      </c>
      <c r="J142" s="13">
        <f>H142*I142</f>
        <v>0</v>
      </c>
      <c r="K142" s="17" t="s">
        <v>114</v>
      </c>
      <c r="L142" s="13">
        <v>0.5</v>
      </c>
      <c r="M142" s="13">
        <v>1500</v>
      </c>
      <c r="N142" s="13">
        <f t="shared" ref="N142:N144" si="44">L142*M142</f>
        <v>750</v>
      </c>
      <c r="O142" s="17" t="s">
        <v>115</v>
      </c>
      <c r="P142" s="13">
        <v>5</v>
      </c>
      <c r="Q142" s="13">
        <v>950</v>
      </c>
      <c r="R142" s="13">
        <f>P142*Q142</f>
        <v>4750</v>
      </c>
      <c r="S142" s="22"/>
    </row>
    <row r="143" spans="1:19" ht="25.5" x14ac:dyDescent="0.2">
      <c r="A143" s="10"/>
      <c r="B143" s="11"/>
      <c r="C143" s="10"/>
      <c r="D143" s="10"/>
      <c r="E143" s="15"/>
      <c r="F143" s="10"/>
      <c r="G143" s="10"/>
      <c r="H143" s="13">
        <f t="shared" si="43"/>
        <v>0</v>
      </c>
      <c r="I143" s="13">
        <v>0</v>
      </c>
      <c r="J143" s="13">
        <f>H143*I143</f>
        <v>0</v>
      </c>
      <c r="K143" s="17" t="s">
        <v>116</v>
      </c>
      <c r="L143" s="13">
        <v>0.75</v>
      </c>
      <c r="M143" s="13">
        <v>2000</v>
      </c>
      <c r="N143" s="13">
        <f t="shared" si="44"/>
        <v>1500</v>
      </c>
      <c r="O143" s="17"/>
      <c r="P143" s="13"/>
      <c r="Q143" s="13"/>
      <c r="R143" s="13">
        <f t="shared" ref="R143:R144" si="45">P143*Q143</f>
        <v>0</v>
      </c>
      <c r="S143" s="22"/>
    </row>
    <row r="144" spans="1:19" ht="15" x14ac:dyDescent="0.2">
      <c r="A144" s="10"/>
      <c r="B144" s="11"/>
      <c r="C144" s="10"/>
      <c r="D144" s="10"/>
      <c r="E144" s="15"/>
      <c r="F144" s="10"/>
      <c r="G144" s="10"/>
      <c r="H144" s="13">
        <f t="shared" si="43"/>
        <v>0</v>
      </c>
      <c r="I144" s="13"/>
      <c r="J144" s="13">
        <f t="shared" ref="J144" si="46">H144*I144</f>
        <v>0</v>
      </c>
      <c r="K144" s="17" t="s">
        <v>0</v>
      </c>
      <c r="L144" s="13"/>
      <c r="M144" s="13"/>
      <c r="N144" s="13">
        <f t="shared" si="44"/>
        <v>0</v>
      </c>
      <c r="O144" s="17"/>
      <c r="P144" s="13"/>
      <c r="Q144" s="13"/>
      <c r="R144" s="13">
        <f t="shared" si="45"/>
        <v>0</v>
      </c>
      <c r="S144" s="22"/>
    </row>
    <row r="145" spans="1:19" x14ac:dyDescent="0.2">
      <c r="A145" s="10"/>
      <c r="B145" s="11"/>
      <c r="C145" s="10"/>
      <c r="D145" s="10"/>
      <c r="E145" s="20" t="s">
        <v>40</v>
      </c>
      <c r="F145" s="10"/>
      <c r="G145" s="10"/>
      <c r="H145" s="21">
        <f>SUM(H141:H144)</f>
        <v>0</v>
      </c>
      <c r="I145" s="13"/>
      <c r="J145" s="21">
        <f>SUM(J141:J144)</f>
        <v>0</v>
      </c>
      <c r="K145" s="13"/>
      <c r="L145" s="21">
        <f>SUM(L141:L144)</f>
        <v>1.25</v>
      </c>
      <c r="M145" s="13"/>
      <c r="N145" s="21">
        <f>SUM(N141:N144)</f>
        <v>2250</v>
      </c>
      <c r="O145" s="13"/>
      <c r="P145" s="13"/>
      <c r="Q145" s="13"/>
      <c r="R145" s="21">
        <f>SUM(R141:R144)</f>
        <v>4750</v>
      </c>
      <c r="S145" s="14">
        <f>J145+N145+R145</f>
        <v>7000</v>
      </c>
    </row>
    <row r="146" spans="1:19" ht="15" x14ac:dyDescent="0.2">
      <c r="A146" s="10"/>
      <c r="B146" s="11"/>
      <c r="C146" s="10"/>
      <c r="D146" s="10"/>
      <c r="E146" s="15" t="s">
        <v>49</v>
      </c>
      <c r="F146" s="10"/>
      <c r="G146" s="10"/>
      <c r="H146" s="13">
        <f>F146*G146</f>
        <v>0</v>
      </c>
      <c r="I146" s="13"/>
      <c r="J146" s="13">
        <f>H146*I146</f>
        <v>0</v>
      </c>
      <c r="K146" s="13"/>
      <c r="L146" s="13"/>
      <c r="M146" s="13"/>
      <c r="N146" s="13">
        <f>L146*M146</f>
        <v>0</v>
      </c>
      <c r="O146" s="13"/>
      <c r="P146" s="13"/>
      <c r="Q146" s="13"/>
      <c r="R146" s="13">
        <f>P146*Q146</f>
        <v>0</v>
      </c>
      <c r="S146" s="22"/>
    </row>
    <row r="147" spans="1:19" ht="15" x14ac:dyDescent="0.2">
      <c r="A147" s="10"/>
      <c r="B147" s="11"/>
      <c r="C147" s="16"/>
      <c r="D147" s="10"/>
      <c r="E147" s="15"/>
      <c r="F147" s="10"/>
      <c r="G147" s="10"/>
      <c r="H147" s="13">
        <f>F147*G147</f>
        <v>0</v>
      </c>
      <c r="I147" s="13"/>
      <c r="J147" s="13">
        <f t="shared" ref="J147:J148" si="47">H147*I147</f>
        <v>0</v>
      </c>
      <c r="K147" s="13"/>
      <c r="L147" s="13"/>
      <c r="M147" s="13"/>
      <c r="N147" s="13">
        <f>L147*M147</f>
        <v>0</v>
      </c>
      <c r="O147" s="13"/>
      <c r="P147" s="13"/>
      <c r="Q147" s="13"/>
      <c r="R147" s="13">
        <f t="shared" ref="R147:R148" si="48">P147*Q147</f>
        <v>0</v>
      </c>
      <c r="S147" s="22"/>
    </row>
    <row r="148" spans="1:19" x14ac:dyDescent="0.2">
      <c r="A148" s="10"/>
      <c r="B148" s="11"/>
      <c r="C148" s="10"/>
      <c r="D148" s="10"/>
      <c r="E148" s="10"/>
      <c r="F148" s="10"/>
      <c r="G148" s="10"/>
      <c r="H148" s="13">
        <f>F148*G148</f>
        <v>0</v>
      </c>
      <c r="I148" s="13"/>
      <c r="J148" s="13">
        <f t="shared" si="47"/>
        <v>0</v>
      </c>
      <c r="K148" s="13"/>
      <c r="L148" s="13"/>
      <c r="M148" s="13"/>
      <c r="N148" s="13">
        <f>L148*M148</f>
        <v>0</v>
      </c>
      <c r="O148" s="13"/>
      <c r="P148" s="13"/>
      <c r="Q148" s="13"/>
      <c r="R148" s="13">
        <f t="shared" si="48"/>
        <v>0</v>
      </c>
      <c r="S148" s="22"/>
    </row>
    <row r="149" spans="1:19" x14ac:dyDescent="0.2">
      <c r="A149" s="10"/>
      <c r="B149" s="11"/>
      <c r="C149" s="10"/>
      <c r="D149" s="10"/>
      <c r="E149" s="20" t="s">
        <v>40</v>
      </c>
      <c r="F149" s="10"/>
      <c r="G149" s="10"/>
      <c r="H149" s="21">
        <f>SUM(H146:H148)</f>
        <v>0</v>
      </c>
      <c r="I149" s="13"/>
      <c r="J149" s="21">
        <f>SUM(J147:J148)</f>
        <v>0</v>
      </c>
      <c r="K149" s="13"/>
      <c r="L149" s="21">
        <f>SUM(L146:L148)</f>
        <v>0</v>
      </c>
      <c r="M149" s="13"/>
      <c r="N149" s="21">
        <f>SUM(N146:N148)</f>
        <v>0</v>
      </c>
      <c r="O149" s="13"/>
      <c r="P149" s="13"/>
      <c r="Q149" s="13"/>
      <c r="R149" s="21">
        <f>SUM(R146:R148)</f>
        <v>0</v>
      </c>
      <c r="S149" s="14">
        <f>J149+N149+R149</f>
        <v>0</v>
      </c>
    </row>
    <row r="150" spans="1:19" x14ac:dyDescent="0.2">
      <c r="A150" s="10"/>
      <c r="B150" s="11"/>
      <c r="C150" s="10"/>
      <c r="D150" s="10"/>
      <c r="E150" s="20" t="s">
        <v>40</v>
      </c>
      <c r="F150" s="10"/>
      <c r="G150" s="10"/>
      <c r="H150" s="21">
        <f>H140+H145+H149</f>
        <v>4</v>
      </c>
      <c r="I150" s="13"/>
      <c r="J150" s="21">
        <f>J140+J145+J149</f>
        <v>2400</v>
      </c>
      <c r="K150" s="13"/>
      <c r="L150" s="21">
        <f>L140+L145+L149</f>
        <v>2.25</v>
      </c>
      <c r="M150" s="13"/>
      <c r="N150" s="21">
        <f>N140+N145+N149</f>
        <v>2750</v>
      </c>
      <c r="O150" s="13"/>
      <c r="P150" s="13"/>
      <c r="Q150" s="13"/>
      <c r="R150" s="21">
        <f>R140+R145+R149</f>
        <v>41540.879999999997</v>
      </c>
      <c r="S150" s="21">
        <f>SUM(S131:S149)</f>
        <v>46690.879999999997</v>
      </c>
    </row>
    <row r="151" spans="1:19" x14ac:dyDescent="0.2">
      <c r="C151" s="23"/>
      <c r="R151" s="24">
        <f>J150+N150+R150</f>
        <v>46690.879999999997</v>
      </c>
      <c r="S151" s="24" t="s">
        <v>0</v>
      </c>
    </row>
    <row r="152" spans="1:19" ht="20.25" x14ac:dyDescent="0.3">
      <c r="F152" t="s">
        <v>0</v>
      </c>
      <c r="H152" s="1" t="s">
        <v>117</v>
      </c>
    </row>
    <row r="154" spans="1:19" x14ac:dyDescent="0.2">
      <c r="A154" s="2" t="s">
        <v>2</v>
      </c>
      <c r="B154" s="2" t="s">
        <v>3</v>
      </c>
      <c r="C154" s="2" t="s">
        <v>4</v>
      </c>
      <c r="D154" s="2" t="s">
        <v>5</v>
      </c>
      <c r="E154" s="2" t="s">
        <v>6</v>
      </c>
      <c r="F154" s="3" t="s">
        <v>7</v>
      </c>
      <c r="G154" s="3" t="s">
        <v>8</v>
      </c>
      <c r="H154" s="4" t="s">
        <v>9</v>
      </c>
      <c r="I154" s="4"/>
      <c r="J154" s="4"/>
      <c r="K154" s="2"/>
      <c r="L154" s="4" t="s">
        <v>10</v>
      </c>
      <c r="M154" s="4"/>
      <c r="N154" s="4"/>
      <c r="O154" s="4" t="s">
        <v>11</v>
      </c>
      <c r="P154" s="4"/>
      <c r="Q154" s="4"/>
      <c r="R154" s="4"/>
    </row>
    <row r="155" spans="1:19" ht="25.5" x14ac:dyDescent="0.2">
      <c r="A155" s="5"/>
      <c r="B155" s="5"/>
      <c r="C155" s="5"/>
      <c r="D155" s="5"/>
      <c r="E155" s="5"/>
      <c r="F155" s="6"/>
      <c r="G155" s="6"/>
      <c r="H155" s="7" t="s">
        <v>12</v>
      </c>
      <c r="I155" s="8" t="s">
        <v>13</v>
      </c>
      <c r="J155" s="7" t="s">
        <v>14</v>
      </c>
      <c r="K155" s="9"/>
      <c r="L155" s="7" t="s">
        <v>12</v>
      </c>
      <c r="M155" s="7" t="s">
        <v>15</v>
      </c>
      <c r="N155" s="7" t="s">
        <v>14</v>
      </c>
      <c r="O155" s="8" t="s">
        <v>16</v>
      </c>
      <c r="P155" s="7" t="s">
        <v>12</v>
      </c>
      <c r="Q155" s="7" t="s">
        <v>15</v>
      </c>
      <c r="R155" s="7" t="s">
        <v>14</v>
      </c>
    </row>
    <row r="156" spans="1:19" ht="15.75" x14ac:dyDescent="0.25">
      <c r="A156" s="10"/>
      <c r="B156" s="11"/>
      <c r="C156" s="10"/>
      <c r="D156" s="11"/>
      <c r="E156" s="12" t="s">
        <v>17</v>
      </c>
      <c r="F156" s="10"/>
      <c r="G156" s="10"/>
      <c r="H156" s="13">
        <f>F156*G156</f>
        <v>0</v>
      </c>
      <c r="I156" s="13"/>
      <c r="J156" s="13">
        <f>H156*I156</f>
        <v>0</v>
      </c>
      <c r="K156" s="13"/>
      <c r="L156" s="13"/>
      <c r="M156" s="13"/>
      <c r="N156" s="13">
        <f>L156*M156</f>
        <v>0</v>
      </c>
      <c r="O156" s="13"/>
      <c r="P156" s="13"/>
      <c r="Q156" s="13"/>
      <c r="R156" s="13">
        <f>P156*Q156</f>
        <v>0</v>
      </c>
      <c r="S156" s="14"/>
    </row>
    <row r="157" spans="1:19" ht="15" x14ac:dyDescent="0.2">
      <c r="A157" s="10"/>
      <c r="B157" s="11"/>
      <c r="C157" s="10"/>
      <c r="D157" s="10"/>
      <c r="E157" s="15" t="s">
        <v>18</v>
      </c>
      <c r="F157" s="10"/>
      <c r="G157" s="10"/>
      <c r="H157" s="13">
        <f>F157*G157</f>
        <v>0</v>
      </c>
      <c r="I157" s="13"/>
      <c r="J157" s="13">
        <f>H157*I157</f>
        <v>0</v>
      </c>
      <c r="K157" s="13"/>
      <c r="L157" s="13"/>
      <c r="M157" s="13"/>
      <c r="N157" s="13">
        <f>L157*M157</f>
        <v>0</v>
      </c>
      <c r="O157" s="13"/>
      <c r="P157" s="13"/>
      <c r="Q157" s="13"/>
      <c r="R157" s="13">
        <f t="shared" ref="R157:R175" si="49">P157*Q157</f>
        <v>0</v>
      </c>
      <c r="S157" s="14"/>
    </row>
    <row r="158" spans="1:19" ht="15" x14ac:dyDescent="0.2">
      <c r="A158" s="10"/>
      <c r="B158" s="11"/>
      <c r="C158" s="10"/>
      <c r="D158" s="10"/>
      <c r="E158" s="15"/>
      <c r="F158" s="10"/>
      <c r="G158" s="10"/>
      <c r="H158" s="13">
        <f t="shared" ref="H158:H174" si="50">F158*G158</f>
        <v>0</v>
      </c>
      <c r="I158" s="13"/>
      <c r="J158" s="13">
        <f t="shared" ref="J158:J174" si="51">H158*I158</f>
        <v>0</v>
      </c>
      <c r="K158" s="13"/>
      <c r="L158" s="13"/>
      <c r="M158" s="13"/>
      <c r="N158" s="13">
        <f t="shared" ref="N158:N174" si="52">L158*M158</f>
        <v>0</v>
      </c>
      <c r="O158" s="13"/>
      <c r="P158" s="13"/>
      <c r="Q158" s="13"/>
      <c r="R158" s="13">
        <f t="shared" si="49"/>
        <v>0</v>
      </c>
      <c r="S158" s="14"/>
    </row>
    <row r="159" spans="1:19" ht="93.75" customHeight="1" x14ac:dyDescent="0.2">
      <c r="A159" s="10">
        <v>1</v>
      </c>
      <c r="B159" s="11" t="s">
        <v>118</v>
      </c>
      <c r="C159" s="16">
        <v>45048</v>
      </c>
      <c r="D159" s="10"/>
      <c r="E159" s="15" t="s">
        <v>32</v>
      </c>
      <c r="F159" s="10">
        <v>8</v>
      </c>
      <c r="G159" s="10">
        <v>3</v>
      </c>
      <c r="H159" s="13">
        <f t="shared" si="50"/>
        <v>24</v>
      </c>
      <c r="I159" s="13">
        <v>600</v>
      </c>
      <c r="J159" s="13">
        <f t="shared" si="51"/>
        <v>14400</v>
      </c>
      <c r="K159" s="13" t="s">
        <v>44</v>
      </c>
      <c r="L159" s="13">
        <v>3</v>
      </c>
      <c r="M159" s="13">
        <v>500</v>
      </c>
      <c r="N159" s="13">
        <f t="shared" si="52"/>
        <v>1500</v>
      </c>
      <c r="O159" s="17" t="s">
        <v>84</v>
      </c>
      <c r="P159" s="13">
        <v>100</v>
      </c>
      <c r="Q159" s="13">
        <v>106</v>
      </c>
      <c r="R159" s="13">
        <f t="shared" si="49"/>
        <v>10600</v>
      </c>
      <c r="S159" s="14"/>
    </row>
    <row r="160" spans="1:19" ht="25.5" x14ac:dyDescent="0.2">
      <c r="A160" s="10"/>
      <c r="B160" s="11"/>
      <c r="C160" s="10"/>
      <c r="D160" s="10"/>
      <c r="E160" s="15"/>
      <c r="F160" s="10"/>
      <c r="G160" s="10"/>
      <c r="H160" s="13">
        <f t="shared" si="50"/>
        <v>0</v>
      </c>
      <c r="I160" s="13"/>
      <c r="J160" s="13">
        <f t="shared" si="51"/>
        <v>0</v>
      </c>
      <c r="K160" s="13"/>
      <c r="L160" s="13"/>
      <c r="M160" s="13"/>
      <c r="N160" s="13">
        <f t="shared" si="52"/>
        <v>0</v>
      </c>
      <c r="O160" s="17" t="s">
        <v>119</v>
      </c>
      <c r="P160" s="13">
        <v>1</v>
      </c>
      <c r="Q160" s="13">
        <v>295</v>
      </c>
      <c r="R160" s="13">
        <f t="shared" si="49"/>
        <v>295</v>
      </c>
      <c r="S160" s="14"/>
    </row>
    <row r="161" spans="1:19" ht="25.5" x14ac:dyDescent="0.2">
      <c r="A161" s="10"/>
      <c r="B161" s="11"/>
      <c r="C161" s="10"/>
      <c r="D161" s="10"/>
      <c r="E161" s="15"/>
      <c r="F161" s="10"/>
      <c r="G161" s="10"/>
      <c r="H161" s="13">
        <f t="shared" si="50"/>
        <v>0</v>
      </c>
      <c r="I161" s="13"/>
      <c r="J161" s="13">
        <f t="shared" si="51"/>
        <v>0</v>
      </c>
      <c r="K161" s="13"/>
      <c r="L161" s="13"/>
      <c r="M161" s="13"/>
      <c r="N161" s="13">
        <f t="shared" si="52"/>
        <v>0</v>
      </c>
      <c r="O161" s="17" t="s">
        <v>120</v>
      </c>
      <c r="P161" s="13">
        <v>2</v>
      </c>
      <c r="Q161" s="13">
        <v>13.5</v>
      </c>
      <c r="R161" s="13">
        <f t="shared" si="49"/>
        <v>27</v>
      </c>
      <c r="S161" s="14"/>
    </row>
    <row r="162" spans="1:19" ht="25.5" x14ac:dyDescent="0.2">
      <c r="A162" s="10"/>
      <c r="B162" s="11"/>
      <c r="C162" s="10"/>
      <c r="D162" s="10"/>
      <c r="E162" s="15"/>
      <c r="F162" s="10"/>
      <c r="G162" s="10"/>
      <c r="H162" s="13">
        <f t="shared" si="50"/>
        <v>0</v>
      </c>
      <c r="I162" s="13"/>
      <c r="J162" s="13">
        <f t="shared" si="51"/>
        <v>0</v>
      </c>
      <c r="K162" s="13"/>
      <c r="L162" s="13"/>
      <c r="M162" s="13"/>
      <c r="N162" s="13">
        <f t="shared" si="52"/>
        <v>0</v>
      </c>
      <c r="O162" s="17" t="s">
        <v>121</v>
      </c>
      <c r="P162" s="13">
        <v>3</v>
      </c>
      <c r="Q162" s="13">
        <v>246</v>
      </c>
      <c r="R162" s="13">
        <f t="shared" si="49"/>
        <v>738</v>
      </c>
      <c r="S162" s="14"/>
    </row>
    <row r="163" spans="1:19" ht="25.5" x14ac:dyDescent="0.2">
      <c r="A163" s="10"/>
      <c r="B163" s="11"/>
      <c r="C163" s="10"/>
      <c r="D163" s="10"/>
      <c r="E163" s="15"/>
      <c r="F163" s="10"/>
      <c r="G163" s="10"/>
      <c r="H163" s="13">
        <f t="shared" si="50"/>
        <v>0</v>
      </c>
      <c r="I163" s="13"/>
      <c r="J163" s="13">
        <f t="shared" si="51"/>
        <v>0</v>
      </c>
      <c r="K163" s="13"/>
      <c r="L163" s="13"/>
      <c r="M163" s="13"/>
      <c r="N163" s="13">
        <f t="shared" si="52"/>
        <v>0</v>
      </c>
      <c r="O163" s="17" t="s">
        <v>122</v>
      </c>
      <c r="P163" s="13">
        <v>1</v>
      </c>
      <c r="Q163" s="13">
        <v>176</v>
      </c>
      <c r="R163" s="13">
        <f t="shared" si="49"/>
        <v>176</v>
      </c>
      <c r="S163" s="14"/>
    </row>
    <row r="164" spans="1:19" ht="25.5" x14ac:dyDescent="0.2">
      <c r="A164" s="10"/>
      <c r="B164" s="11"/>
      <c r="C164" s="10"/>
      <c r="D164" s="10"/>
      <c r="E164" s="15"/>
      <c r="F164" s="10"/>
      <c r="G164" s="10"/>
      <c r="H164" s="13">
        <f t="shared" si="50"/>
        <v>0</v>
      </c>
      <c r="I164" s="13"/>
      <c r="J164" s="13">
        <f t="shared" si="51"/>
        <v>0</v>
      </c>
      <c r="K164" s="13"/>
      <c r="L164" s="13"/>
      <c r="M164" s="13"/>
      <c r="N164" s="13">
        <f t="shared" si="52"/>
        <v>0</v>
      </c>
      <c r="O164" s="17" t="s">
        <v>123</v>
      </c>
      <c r="P164" s="13">
        <v>1</v>
      </c>
      <c r="Q164" s="13">
        <v>563</v>
      </c>
      <c r="R164" s="13">
        <f t="shared" si="49"/>
        <v>563</v>
      </c>
      <c r="S164" s="14"/>
    </row>
    <row r="165" spans="1:19" ht="15" x14ac:dyDescent="0.2">
      <c r="A165" s="10"/>
      <c r="B165" s="11"/>
      <c r="C165" s="10"/>
      <c r="D165" s="10"/>
      <c r="E165" s="15"/>
      <c r="F165" s="10"/>
      <c r="G165" s="10"/>
      <c r="H165" s="13">
        <f t="shared" si="50"/>
        <v>0</v>
      </c>
      <c r="I165" s="13"/>
      <c r="J165" s="13">
        <f t="shared" si="51"/>
        <v>0</v>
      </c>
      <c r="K165" s="13"/>
      <c r="L165" s="13"/>
      <c r="M165" s="13"/>
      <c r="N165" s="13">
        <f t="shared" si="52"/>
        <v>0</v>
      </c>
      <c r="O165" s="17" t="s">
        <v>124</v>
      </c>
      <c r="P165" s="13">
        <v>92</v>
      </c>
      <c r="Q165" s="13">
        <v>575</v>
      </c>
      <c r="R165" s="13">
        <f t="shared" si="49"/>
        <v>52900</v>
      </c>
      <c r="S165" s="14"/>
    </row>
    <row r="166" spans="1:19" ht="25.5" x14ac:dyDescent="0.2">
      <c r="A166" s="10"/>
      <c r="B166" s="11"/>
      <c r="C166" s="10"/>
      <c r="D166" s="10"/>
      <c r="E166" s="15"/>
      <c r="F166" s="10"/>
      <c r="G166" s="10"/>
      <c r="H166" s="13">
        <f t="shared" si="50"/>
        <v>0</v>
      </c>
      <c r="I166" s="13"/>
      <c r="J166" s="13">
        <f t="shared" si="51"/>
        <v>0</v>
      </c>
      <c r="K166" s="13"/>
      <c r="L166" s="13"/>
      <c r="M166" s="13"/>
      <c r="N166" s="13">
        <f t="shared" si="52"/>
        <v>0</v>
      </c>
      <c r="O166" s="17" t="s">
        <v>120</v>
      </c>
      <c r="P166" s="13">
        <v>92</v>
      </c>
      <c r="Q166" s="13">
        <v>13.5</v>
      </c>
      <c r="R166" s="13">
        <f t="shared" si="49"/>
        <v>1242</v>
      </c>
      <c r="S166" s="14"/>
    </row>
    <row r="167" spans="1:19" ht="25.5" x14ac:dyDescent="0.2">
      <c r="A167" s="10"/>
      <c r="B167" s="11"/>
      <c r="C167" s="10"/>
      <c r="D167" s="10"/>
      <c r="E167" s="15"/>
      <c r="F167" s="10"/>
      <c r="G167" s="10"/>
      <c r="H167" s="13">
        <f t="shared" si="50"/>
        <v>0</v>
      </c>
      <c r="I167" s="13"/>
      <c r="J167" s="13">
        <f t="shared" si="51"/>
        <v>0</v>
      </c>
      <c r="K167" s="13"/>
      <c r="L167" s="13"/>
      <c r="M167" s="13"/>
      <c r="N167" s="13">
        <f t="shared" si="52"/>
        <v>0</v>
      </c>
      <c r="O167" s="17" t="s">
        <v>125</v>
      </c>
      <c r="P167" s="13">
        <v>92</v>
      </c>
      <c r="Q167" s="13">
        <v>72</v>
      </c>
      <c r="R167" s="13">
        <f t="shared" si="49"/>
        <v>6624</v>
      </c>
      <c r="S167" s="14"/>
    </row>
    <row r="168" spans="1:19" ht="25.5" x14ac:dyDescent="0.2">
      <c r="A168" s="10"/>
      <c r="B168" s="11"/>
      <c r="C168" s="10"/>
      <c r="D168" s="10"/>
      <c r="E168" s="15"/>
      <c r="F168" s="10"/>
      <c r="G168" s="10"/>
      <c r="H168" s="13">
        <f t="shared" si="50"/>
        <v>0</v>
      </c>
      <c r="I168" s="13"/>
      <c r="J168" s="13">
        <f t="shared" si="51"/>
        <v>0</v>
      </c>
      <c r="K168" s="13"/>
      <c r="L168" s="13"/>
      <c r="M168" s="13"/>
      <c r="N168" s="13">
        <f t="shared" si="52"/>
        <v>0</v>
      </c>
      <c r="O168" s="17" t="s">
        <v>126</v>
      </c>
      <c r="P168" s="13">
        <v>92</v>
      </c>
      <c r="Q168" s="13">
        <v>95</v>
      </c>
      <c r="R168" s="13">
        <f t="shared" si="49"/>
        <v>8740</v>
      </c>
      <c r="S168" s="14"/>
    </row>
    <row r="169" spans="1:19" ht="25.5" x14ac:dyDescent="0.2">
      <c r="A169" s="10"/>
      <c r="B169" s="11"/>
      <c r="C169" s="10"/>
      <c r="D169" s="10"/>
      <c r="E169" s="15"/>
      <c r="F169" s="10"/>
      <c r="G169" s="10"/>
      <c r="H169" s="13">
        <f t="shared" si="50"/>
        <v>0</v>
      </c>
      <c r="I169" s="13"/>
      <c r="J169" s="13">
        <f t="shared" si="51"/>
        <v>0</v>
      </c>
      <c r="K169" s="13"/>
      <c r="L169" s="13"/>
      <c r="M169" s="13"/>
      <c r="N169" s="13">
        <f t="shared" si="52"/>
        <v>0</v>
      </c>
      <c r="O169" s="17" t="s">
        <v>127</v>
      </c>
      <c r="P169" s="13">
        <v>40</v>
      </c>
      <c r="Q169" s="13">
        <v>13</v>
      </c>
      <c r="R169" s="13">
        <f t="shared" si="49"/>
        <v>520</v>
      </c>
      <c r="S169" s="14"/>
    </row>
    <row r="170" spans="1:19" ht="15" x14ac:dyDescent="0.2">
      <c r="A170" s="10"/>
      <c r="B170" s="11"/>
      <c r="C170" s="10"/>
      <c r="D170" s="10"/>
      <c r="E170" s="15"/>
      <c r="F170" s="10"/>
      <c r="G170" s="10"/>
      <c r="H170" s="13">
        <f t="shared" si="50"/>
        <v>0</v>
      </c>
      <c r="I170" s="13"/>
      <c r="J170" s="13">
        <f t="shared" si="51"/>
        <v>0</v>
      </c>
      <c r="K170" s="13"/>
      <c r="L170" s="13"/>
      <c r="M170" s="13"/>
      <c r="N170" s="13">
        <f t="shared" si="52"/>
        <v>0</v>
      </c>
      <c r="O170" s="17" t="s">
        <v>29</v>
      </c>
      <c r="P170" s="13">
        <v>40</v>
      </c>
      <c r="Q170" s="13">
        <v>246</v>
      </c>
      <c r="R170" s="13">
        <f t="shared" si="49"/>
        <v>9840</v>
      </c>
      <c r="S170" s="14"/>
    </row>
    <row r="171" spans="1:19" ht="15" x14ac:dyDescent="0.2">
      <c r="A171" s="10"/>
      <c r="B171" s="11"/>
      <c r="C171" s="10"/>
      <c r="D171" s="10"/>
      <c r="E171" s="15"/>
      <c r="F171" s="10"/>
      <c r="G171" s="10"/>
      <c r="H171" s="13">
        <f t="shared" si="50"/>
        <v>0</v>
      </c>
      <c r="I171" s="13"/>
      <c r="J171" s="13">
        <f t="shared" si="51"/>
        <v>0</v>
      </c>
      <c r="K171" s="13"/>
      <c r="L171" s="13"/>
      <c r="M171" s="13"/>
      <c r="N171" s="13">
        <f t="shared" si="52"/>
        <v>0</v>
      </c>
      <c r="O171" s="17" t="s">
        <v>128</v>
      </c>
      <c r="P171" s="13">
        <v>2</v>
      </c>
      <c r="Q171" s="13">
        <v>70</v>
      </c>
      <c r="R171" s="13">
        <f t="shared" si="49"/>
        <v>140</v>
      </c>
      <c r="S171" s="14"/>
    </row>
    <row r="172" spans="1:19" ht="15" x14ac:dyDescent="0.2">
      <c r="A172" s="10"/>
      <c r="B172" s="11"/>
      <c r="C172" s="10"/>
      <c r="D172" s="10"/>
      <c r="E172" s="15"/>
      <c r="F172" s="10"/>
      <c r="G172" s="10"/>
      <c r="H172" s="13">
        <f t="shared" si="50"/>
        <v>0</v>
      </c>
      <c r="I172" s="13"/>
      <c r="J172" s="13">
        <f t="shared" si="51"/>
        <v>0</v>
      </c>
      <c r="K172" s="13"/>
      <c r="L172" s="13"/>
      <c r="M172" s="13"/>
      <c r="N172" s="13">
        <f t="shared" si="52"/>
        <v>0</v>
      </c>
      <c r="O172" s="17" t="s">
        <v>92</v>
      </c>
      <c r="P172" s="13">
        <v>10</v>
      </c>
      <c r="Q172" s="13">
        <v>68</v>
      </c>
      <c r="R172" s="13">
        <f t="shared" si="49"/>
        <v>680</v>
      </c>
      <c r="S172" s="14"/>
    </row>
    <row r="173" spans="1:19" ht="15" x14ac:dyDescent="0.2">
      <c r="A173" s="10"/>
      <c r="B173" s="11"/>
      <c r="C173" s="10"/>
      <c r="D173" s="10"/>
      <c r="E173" s="15"/>
      <c r="F173" s="10"/>
      <c r="G173" s="10"/>
      <c r="H173" s="13">
        <f t="shared" si="50"/>
        <v>0</v>
      </c>
      <c r="I173" s="13"/>
      <c r="J173" s="13">
        <f t="shared" si="51"/>
        <v>0</v>
      </c>
      <c r="K173" s="13"/>
      <c r="L173" s="13"/>
      <c r="M173" s="13"/>
      <c r="N173" s="13">
        <f t="shared" si="52"/>
        <v>0</v>
      </c>
      <c r="O173" s="17"/>
      <c r="P173" s="13"/>
      <c r="Q173" s="13"/>
      <c r="R173" s="13">
        <f t="shared" si="49"/>
        <v>0</v>
      </c>
      <c r="S173" s="14"/>
    </row>
    <row r="174" spans="1:19" ht="38.25" x14ac:dyDescent="0.2">
      <c r="A174" s="10">
        <v>2</v>
      </c>
      <c r="B174" s="11" t="s">
        <v>129</v>
      </c>
      <c r="C174" s="16"/>
      <c r="D174" s="10"/>
      <c r="E174" s="18"/>
      <c r="F174" s="10"/>
      <c r="G174" s="10"/>
      <c r="H174" s="13">
        <f t="shared" si="50"/>
        <v>0</v>
      </c>
      <c r="I174" s="13"/>
      <c r="J174" s="13">
        <f t="shared" si="51"/>
        <v>0</v>
      </c>
      <c r="K174" s="13"/>
      <c r="L174" s="13"/>
      <c r="M174" s="13"/>
      <c r="N174" s="13">
        <f t="shared" si="52"/>
        <v>0</v>
      </c>
      <c r="O174" s="17"/>
      <c r="P174" s="13"/>
      <c r="Q174" s="13"/>
      <c r="R174" s="26">
        <v>39000</v>
      </c>
      <c r="S174" s="19"/>
    </row>
    <row r="175" spans="1:19" x14ac:dyDescent="0.2">
      <c r="A175" s="10"/>
      <c r="B175" s="11"/>
      <c r="C175" s="10"/>
      <c r="D175" s="10"/>
      <c r="E175" s="10"/>
      <c r="F175" s="10"/>
      <c r="G175" s="10"/>
      <c r="H175" s="13">
        <f>F175*G175</f>
        <v>0</v>
      </c>
      <c r="I175" s="13"/>
      <c r="J175" s="13">
        <f>H175*I175</f>
        <v>0</v>
      </c>
      <c r="K175" s="13"/>
      <c r="L175" s="13"/>
      <c r="M175" s="13"/>
      <c r="N175" s="13">
        <f>L175*M175</f>
        <v>0</v>
      </c>
      <c r="O175" s="13"/>
      <c r="P175" s="13"/>
      <c r="Q175" s="13"/>
      <c r="R175" s="13">
        <f t="shared" si="49"/>
        <v>0</v>
      </c>
      <c r="S175" s="19"/>
    </row>
    <row r="176" spans="1:19" x14ac:dyDescent="0.2">
      <c r="A176" s="10"/>
      <c r="B176" s="11"/>
      <c r="C176" s="10"/>
      <c r="D176" s="10"/>
      <c r="E176" s="20" t="s">
        <v>40</v>
      </c>
      <c r="F176" s="10"/>
      <c r="G176" s="10"/>
      <c r="H176" s="21">
        <f>SUM(H156:H175)</f>
        <v>24</v>
      </c>
      <c r="I176" s="13"/>
      <c r="J176" s="21">
        <f>SUM(J156:J175)</f>
        <v>14400</v>
      </c>
      <c r="K176" s="13"/>
      <c r="L176" s="21">
        <f>SUM(L156:L175)</f>
        <v>3</v>
      </c>
      <c r="M176" s="13"/>
      <c r="N176" s="21">
        <f>SUM(N156:N175)</f>
        <v>1500</v>
      </c>
      <c r="O176" s="13"/>
      <c r="P176" s="13"/>
      <c r="Q176" s="13"/>
      <c r="R176" s="21">
        <f>SUM(R156:R175)</f>
        <v>132085</v>
      </c>
      <c r="S176" s="14">
        <f>J176+N176+R176</f>
        <v>147985</v>
      </c>
    </row>
    <row r="177" spans="1:19" ht="15" x14ac:dyDescent="0.2">
      <c r="A177" s="10" t="s">
        <v>0</v>
      </c>
      <c r="B177" s="11"/>
      <c r="C177" s="10"/>
      <c r="D177" s="10"/>
      <c r="E177" s="15" t="s">
        <v>41</v>
      </c>
      <c r="F177" s="10"/>
      <c r="G177" s="10"/>
      <c r="H177" s="13">
        <f>F177*G177</f>
        <v>0</v>
      </c>
      <c r="I177" s="13"/>
      <c r="J177" s="13">
        <f>H177*I177</f>
        <v>0</v>
      </c>
      <c r="K177" s="13"/>
      <c r="L177" s="13"/>
      <c r="M177" s="13"/>
      <c r="N177" s="13">
        <f>L177*M177</f>
        <v>0</v>
      </c>
      <c r="O177" s="13"/>
      <c r="P177" s="13"/>
      <c r="Q177" s="13"/>
      <c r="R177" s="13">
        <f>P177</f>
        <v>0</v>
      </c>
      <c r="S177" s="22"/>
    </row>
    <row r="178" spans="1:19" ht="25.5" x14ac:dyDescent="0.2">
      <c r="A178" s="10">
        <v>1</v>
      </c>
      <c r="B178" s="11" t="s">
        <v>130</v>
      </c>
      <c r="C178" s="16">
        <v>45068</v>
      </c>
      <c r="D178" s="10"/>
      <c r="E178" s="28" t="s">
        <v>131</v>
      </c>
      <c r="F178" s="10"/>
      <c r="G178" s="10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26">
        <v>193500</v>
      </c>
      <c r="S178" s="22"/>
    </row>
    <row r="179" spans="1:19" x14ac:dyDescent="0.2">
      <c r="A179" s="10"/>
      <c r="B179" s="11"/>
      <c r="C179" s="10"/>
      <c r="D179" s="10"/>
      <c r="E179" s="10"/>
      <c r="F179" s="10"/>
      <c r="G179" s="10"/>
      <c r="H179" s="13">
        <f t="shared" ref="H179" si="53">F179*G179</f>
        <v>0</v>
      </c>
      <c r="I179" s="13"/>
      <c r="J179" s="13">
        <f t="shared" ref="J179" si="54">H179*I179</f>
        <v>0</v>
      </c>
      <c r="K179" s="13"/>
      <c r="L179" s="13"/>
      <c r="M179" s="13"/>
      <c r="N179" s="13">
        <f>L179*M179</f>
        <v>0</v>
      </c>
      <c r="O179" s="13"/>
      <c r="P179" s="13"/>
      <c r="Q179" s="13"/>
      <c r="R179" s="13">
        <f t="shared" ref="R179" si="55">P179*Q179</f>
        <v>0</v>
      </c>
      <c r="S179" s="14"/>
    </row>
    <row r="180" spans="1:19" x14ac:dyDescent="0.2">
      <c r="A180" s="10"/>
      <c r="B180" s="11"/>
      <c r="C180" s="10"/>
      <c r="D180" s="10"/>
      <c r="E180" s="20" t="s">
        <v>40</v>
      </c>
      <c r="F180" s="10"/>
      <c r="G180" s="10"/>
      <c r="H180" s="21">
        <f>SUM(H177:H179)</f>
        <v>0</v>
      </c>
      <c r="I180" s="13"/>
      <c r="J180" s="21">
        <f>SUM(J177:J179)</f>
        <v>0</v>
      </c>
      <c r="K180" s="13"/>
      <c r="L180" s="21">
        <f>SUM(L177:L179)</f>
        <v>0</v>
      </c>
      <c r="M180" s="13"/>
      <c r="N180" s="21">
        <f>SUM(N177:N179)</f>
        <v>0</v>
      </c>
      <c r="O180" s="13"/>
      <c r="P180" s="13"/>
      <c r="Q180" s="13"/>
      <c r="R180" s="21">
        <f>SUM(R177:R179)</f>
        <v>193500</v>
      </c>
      <c r="S180" s="14">
        <f>J180+N180+R180</f>
        <v>193500</v>
      </c>
    </row>
    <row r="181" spans="1:19" ht="15" x14ac:dyDescent="0.2">
      <c r="A181" s="10"/>
      <c r="B181" s="11"/>
      <c r="C181" s="10"/>
      <c r="D181" s="10"/>
      <c r="E181" s="15" t="s">
        <v>49</v>
      </c>
      <c r="F181" s="10"/>
      <c r="G181" s="10"/>
      <c r="H181" s="13">
        <f>F181*G181</f>
        <v>0</v>
      </c>
      <c r="I181" s="13"/>
      <c r="J181" s="13">
        <f>H181*I181</f>
        <v>0</v>
      </c>
      <c r="K181" s="13"/>
      <c r="L181" s="13"/>
      <c r="M181" s="13"/>
      <c r="N181" s="13">
        <f>L181*M181</f>
        <v>0</v>
      </c>
      <c r="O181" s="13"/>
      <c r="P181" s="13"/>
      <c r="Q181" s="13"/>
      <c r="R181" s="13">
        <f>P181*Q181</f>
        <v>0</v>
      </c>
      <c r="S181" s="22"/>
    </row>
    <row r="182" spans="1:19" ht="114.75" x14ac:dyDescent="0.2">
      <c r="A182" s="10">
        <v>1</v>
      </c>
      <c r="B182" s="11" t="s">
        <v>132</v>
      </c>
      <c r="C182" s="16">
        <v>45065</v>
      </c>
      <c r="D182" s="10">
        <v>401</v>
      </c>
      <c r="E182" s="28">
        <v>45065</v>
      </c>
      <c r="F182" s="10">
        <v>2</v>
      </c>
      <c r="G182" s="10">
        <v>1</v>
      </c>
      <c r="H182" s="13">
        <f>F182*G182</f>
        <v>2</v>
      </c>
      <c r="I182" s="13">
        <v>600</v>
      </c>
      <c r="J182" s="13">
        <f t="shared" ref="J182:J184" si="56">H182*I182</f>
        <v>1200</v>
      </c>
      <c r="K182" s="13" t="s">
        <v>133</v>
      </c>
      <c r="L182" s="13">
        <v>0.5</v>
      </c>
      <c r="M182" s="13">
        <v>450</v>
      </c>
      <c r="N182" s="13">
        <f>L182*M182</f>
        <v>225</v>
      </c>
      <c r="O182" s="13" t="s">
        <v>134</v>
      </c>
      <c r="P182" s="13">
        <v>0.5</v>
      </c>
      <c r="Q182" s="13">
        <v>60</v>
      </c>
      <c r="R182" s="13">
        <f t="shared" ref="R182:R184" si="57">P182*Q182</f>
        <v>30</v>
      </c>
      <c r="S182" s="22"/>
    </row>
    <row r="183" spans="1:19" ht="15" x14ac:dyDescent="0.2">
      <c r="A183" s="10"/>
      <c r="B183" s="11"/>
      <c r="C183" s="16"/>
      <c r="D183" s="10"/>
      <c r="E183" s="28"/>
      <c r="F183" s="10"/>
      <c r="G183" s="10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22"/>
    </row>
    <row r="184" spans="1:19" x14ac:dyDescent="0.2">
      <c r="A184" s="10"/>
      <c r="B184" s="11"/>
      <c r="C184" s="10"/>
      <c r="D184" s="10"/>
      <c r="E184" s="10"/>
      <c r="F184" s="10"/>
      <c r="G184" s="10"/>
      <c r="H184" s="13">
        <f>F184*G184</f>
        <v>0</v>
      </c>
      <c r="I184" s="13"/>
      <c r="J184" s="13">
        <f t="shared" si="56"/>
        <v>0</v>
      </c>
      <c r="K184" s="13"/>
      <c r="L184" s="13"/>
      <c r="M184" s="13"/>
      <c r="N184" s="13">
        <f>L184*M184</f>
        <v>0</v>
      </c>
      <c r="O184" s="13"/>
      <c r="P184" s="13"/>
      <c r="Q184" s="13"/>
      <c r="R184" s="13">
        <f t="shared" si="57"/>
        <v>0</v>
      </c>
      <c r="S184" s="22"/>
    </row>
    <row r="185" spans="1:19" x14ac:dyDescent="0.2">
      <c r="A185" s="10"/>
      <c r="B185" s="11"/>
      <c r="C185" s="10"/>
      <c r="D185" s="10"/>
      <c r="E185" s="20" t="s">
        <v>40</v>
      </c>
      <c r="F185" s="10"/>
      <c r="G185" s="10"/>
      <c r="H185" s="21">
        <f>SUM(H181:H184)</f>
        <v>2</v>
      </c>
      <c r="I185" s="13"/>
      <c r="J185" s="21">
        <f>SUM(J182:J184)</f>
        <v>1200</v>
      </c>
      <c r="K185" s="13"/>
      <c r="L185" s="21">
        <f>SUM(L181:L184)</f>
        <v>0.5</v>
      </c>
      <c r="M185" s="13"/>
      <c r="N185" s="21">
        <f>SUM(N181:N184)</f>
        <v>225</v>
      </c>
      <c r="O185" s="13"/>
      <c r="P185" s="13"/>
      <c r="Q185" s="13"/>
      <c r="R185" s="21">
        <f>SUM(R181:R184)</f>
        <v>30</v>
      </c>
      <c r="S185" s="14">
        <f>J185+N185+R185</f>
        <v>1455</v>
      </c>
    </row>
    <row r="186" spans="1:19" x14ac:dyDescent="0.2">
      <c r="A186" s="10"/>
      <c r="B186" s="11"/>
      <c r="C186" s="10"/>
      <c r="D186" s="10"/>
      <c r="E186" s="20" t="s">
        <v>40</v>
      </c>
      <c r="F186" s="10"/>
      <c r="G186" s="10"/>
      <c r="H186" s="21">
        <f>H176+H180+H185</f>
        <v>26</v>
      </c>
      <c r="I186" s="13"/>
      <c r="J186" s="21">
        <f>J176+J180+J185</f>
        <v>15600</v>
      </c>
      <c r="K186" s="13"/>
      <c r="L186" s="21">
        <f>L176+L180+L185</f>
        <v>3.5</v>
      </c>
      <c r="M186" s="13"/>
      <c r="N186" s="21">
        <f>N176+N180+N185</f>
        <v>1725</v>
      </c>
      <c r="O186" s="13"/>
      <c r="P186" s="13"/>
      <c r="Q186" s="13"/>
      <c r="R186" s="21">
        <f>R176+R180+R185</f>
        <v>325615</v>
      </c>
      <c r="S186" s="21">
        <f>SUM(S156:S185)</f>
        <v>342940</v>
      </c>
    </row>
    <row r="187" spans="1:19" x14ac:dyDescent="0.2">
      <c r="C187" s="23"/>
      <c r="R187" s="24">
        <f>J186+N186+R186</f>
        <v>342940</v>
      </c>
      <c r="S187" s="24" t="s">
        <v>0</v>
      </c>
    </row>
    <row r="189" spans="1:19" ht="20.25" x14ac:dyDescent="0.3">
      <c r="F189" t="s">
        <v>0</v>
      </c>
      <c r="H189" s="1" t="s">
        <v>135</v>
      </c>
    </row>
    <row r="191" spans="1:19" x14ac:dyDescent="0.2">
      <c r="A191" s="2" t="s">
        <v>2</v>
      </c>
      <c r="B191" s="2" t="s">
        <v>3</v>
      </c>
      <c r="C191" s="2" t="s">
        <v>4</v>
      </c>
      <c r="D191" s="2" t="s">
        <v>5</v>
      </c>
      <c r="E191" s="2" t="s">
        <v>6</v>
      </c>
      <c r="F191" s="3" t="s">
        <v>7</v>
      </c>
      <c r="G191" s="3" t="s">
        <v>8</v>
      </c>
      <c r="H191" s="4" t="s">
        <v>9</v>
      </c>
      <c r="I191" s="4"/>
      <c r="J191" s="4"/>
      <c r="K191" s="2"/>
      <c r="L191" s="4" t="s">
        <v>10</v>
      </c>
      <c r="M191" s="4"/>
      <c r="N191" s="4"/>
      <c r="O191" s="4" t="s">
        <v>11</v>
      </c>
      <c r="P191" s="4"/>
      <c r="Q191" s="4"/>
      <c r="R191" s="4"/>
    </row>
    <row r="192" spans="1:19" ht="25.5" x14ac:dyDescent="0.2">
      <c r="A192" s="5"/>
      <c r="B192" s="5"/>
      <c r="C192" s="5"/>
      <c r="D192" s="5"/>
      <c r="E192" s="5"/>
      <c r="F192" s="6"/>
      <c r="G192" s="6"/>
      <c r="H192" s="7" t="s">
        <v>12</v>
      </c>
      <c r="I192" s="8" t="s">
        <v>13</v>
      </c>
      <c r="J192" s="7" t="s">
        <v>14</v>
      </c>
      <c r="K192" s="9"/>
      <c r="L192" s="7" t="s">
        <v>12</v>
      </c>
      <c r="M192" s="7" t="s">
        <v>15</v>
      </c>
      <c r="N192" s="7" t="s">
        <v>14</v>
      </c>
      <c r="O192" s="8" t="s">
        <v>16</v>
      </c>
      <c r="P192" s="7" t="s">
        <v>12</v>
      </c>
      <c r="Q192" s="7" t="s">
        <v>15</v>
      </c>
      <c r="R192" s="7" t="s">
        <v>14</v>
      </c>
    </row>
    <row r="193" spans="1:19" ht="15.75" x14ac:dyDescent="0.25">
      <c r="A193" s="10"/>
      <c r="B193" s="11"/>
      <c r="C193" s="10"/>
      <c r="D193" s="11"/>
      <c r="E193" s="12" t="s">
        <v>17</v>
      </c>
      <c r="F193" s="10"/>
      <c r="G193" s="10"/>
      <c r="H193" s="13">
        <f>F193*G193</f>
        <v>0</v>
      </c>
      <c r="I193" s="13"/>
      <c r="J193" s="13">
        <f>H193*I193</f>
        <v>0</v>
      </c>
      <c r="K193" s="13"/>
      <c r="L193" s="13"/>
      <c r="M193" s="13"/>
      <c r="N193" s="13">
        <f>L193*M193</f>
        <v>0</v>
      </c>
      <c r="O193" s="13"/>
      <c r="P193" s="13"/>
      <c r="Q193" s="13"/>
      <c r="R193" s="13">
        <f>P193*Q193</f>
        <v>0</v>
      </c>
      <c r="S193" s="14"/>
    </row>
    <row r="194" spans="1:19" ht="15" x14ac:dyDescent="0.2">
      <c r="A194" s="10"/>
      <c r="B194" s="11"/>
      <c r="C194" s="10"/>
      <c r="D194" s="10"/>
      <c r="E194" s="15" t="s">
        <v>18</v>
      </c>
      <c r="F194" s="10"/>
      <c r="G194" s="10"/>
      <c r="H194" s="13">
        <f>F194*G194</f>
        <v>0</v>
      </c>
      <c r="I194" s="13"/>
      <c r="J194" s="13">
        <f>H194*I194</f>
        <v>0</v>
      </c>
      <c r="K194" s="13"/>
      <c r="L194" s="13"/>
      <c r="M194" s="13"/>
      <c r="N194" s="13">
        <f>L194*M194</f>
        <v>0</v>
      </c>
      <c r="O194" s="13"/>
      <c r="P194" s="13"/>
      <c r="Q194" s="13"/>
      <c r="R194" s="13">
        <f t="shared" ref="R194:R196" si="58">P194*Q194</f>
        <v>0</v>
      </c>
      <c r="S194" s="14"/>
    </row>
    <row r="195" spans="1:19" ht="15" x14ac:dyDescent="0.2">
      <c r="A195" s="10"/>
      <c r="B195" s="11"/>
      <c r="C195" s="16"/>
      <c r="D195" s="10"/>
      <c r="E195" s="18"/>
      <c r="F195" s="10"/>
      <c r="G195" s="10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9"/>
    </row>
    <row r="196" spans="1:19" x14ac:dyDescent="0.2">
      <c r="A196" s="10"/>
      <c r="B196" s="11"/>
      <c r="C196" s="10"/>
      <c r="D196" s="10"/>
      <c r="E196" s="10"/>
      <c r="F196" s="10"/>
      <c r="G196" s="10"/>
      <c r="H196" s="13">
        <f>F196*G196</f>
        <v>0</v>
      </c>
      <c r="I196" s="13"/>
      <c r="J196" s="13">
        <f>H196*I196</f>
        <v>0</v>
      </c>
      <c r="K196" s="13"/>
      <c r="L196" s="13"/>
      <c r="M196" s="13"/>
      <c r="N196" s="13">
        <f>L196*M196</f>
        <v>0</v>
      </c>
      <c r="O196" s="13"/>
      <c r="P196" s="13"/>
      <c r="Q196" s="13"/>
      <c r="R196" s="13">
        <f t="shared" si="58"/>
        <v>0</v>
      </c>
      <c r="S196" s="19"/>
    </row>
    <row r="197" spans="1:19" x14ac:dyDescent="0.2">
      <c r="A197" s="10"/>
      <c r="B197" s="11"/>
      <c r="C197" s="10"/>
      <c r="D197" s="10"/>
      <c r="E197" s="20" t="s">
        <v>40</v>
      </c>
      <c r="F197" s="10"/>
      <c r="G197" s="10"/>
      <c r="H197" s="21">
        <f>SUM(H193:H196)</f>
        <v>0</v>
      </c>
      <c r="I197" s="13"/>
      <c r="J197" s="21">
        <f>SUM(J193:J196)</f>
        <v>0</v>
      </c>
      <c r="K197" s="13"/>
      <c r="L197" s="21">
        <f>SUM(L193:L196)</f>
        <v>0</v>
      </c>
      <c r="M197" s="13"/>
      <c r="N197" s="21">
        <f>SUM(N193:N196)</f>
        <v>0</v>
      </c>
      <c r="O197" s="13"/>
      <c r="P197" s="13"/>
      <c r="Q197" s="13"/>
      <c r="R197" s="21">
        <f>SUM(R193:R196)</f>
        <v>0</v>
      </c>
      <c r="S197" s="14">
        <f>J197+N197+R197</f>
        <v>0</v>
      </c>
    </row>
    <row r="198" spans="1:19" ht="15" x14ac:dyDescent="0.2">
      <c r="A198" s="10" t="s">
        <v>0</v>
      </c>
      <c r="B198" s="11"/>
      <c r="C198" s="10"/>
      <c r="D198" s="10"/>
      <c r="E198" s="15" t="s">
        <v>41</v>
      </c>
      <c r="F198" s="10"/>
      <c r="G198" s="10"/>
      <c r="H198" s="13">
        <f>F198*G198</f>
        <v>0</v>
      </c>
      <c r="I198" s="13"/>
      <c r="J198" s="13">
        <f>H198*I198</f>
        <v>0</v>
      </c>
      <c r="K198" s="13"/>
      <c r="L198" s="13"/>
      <c r="M198" s="13"/>
      <c r="N198" s="13">
        <f>L198*M198</f>
        <v>0</v>
      </c>
      <c r="O198" s="13"/>
      <c r="P198" s="13"/>
      <c r="Q198" s="13"/>
      <c r="R198" s="13">
        <f>P198</f>
        <v>0</v>
      </c>
      <c r="S198" s="22"/>
    </row>
    <row r="199" spans="1:19" ht="38.25" x14ac:dyDescent="0.2">
      <c r="A199" s="10">
        <v>1</v>
      </c>
      <c r="B199" s="11" t="s">
        <v>136</v>
      </c>
      <c r="C199" s="16">
        <v>45098</v>
      </c>
      <c r="D199" s="10"/>
      <c r="E199" s="15" t="s">
        <v>113</v>
      </c>
      <c r="F199" s="10"/>
      <c r="G199" s="10"/>
      <c r="H199" s="13">
        <f t="shared" ref="H199:H214" si="59">F199*G199</f>
        <v>0</v>
      </c>
      <c r="I199" s="13"/>
      <c r="J199" s="13">
        <f t="shared" ref="J199:J214" si="60">H199*I199</f>
        <v>0</v>
      </c>
      <c r="K199" s="17" t="s">
        <v>137</v>
      </c>
      <c r="L199" s="13">
        <v>3</v>
      </c>
      <c r="M199" s="13">
        <v>1800</v>
      </c>
      <c r="N199" s="13">
        <f t="shared" ref="N199" si="61">L199*M199</f>
        <v>5400</v>
      </c>
      <c r="O199" s="13" t="s">
        <v>138</v>
      </c>
      <c r="P199" s="13">
        <v>20</v>
      </c>
      <c r="Q199" s="13">
        <v>1800</v>
      </c>
      <c r="R199" s="13">
        <f t="shared" ref="R199:R214" si="62">P199*Q199</f>
        <v>36000</v>
      </c>
      <c r="S199" s="22"/>
    </row>
    <row r="200" spans="1:19" ht="15" x14ac:dyDescent="0.2">
      <c r="A200" s="10"/>
      <c r="B200" s="11"/>
      <c r="C200" s="16"/>
      <c r="D200" s="10"/>
      <c r="E200" s="15"/>
      <c r="F200" s="10"/>
      <c r="G200" s="10"/>
      <c r="H200" s="13"/>
      <c r="I200" s="13"/>
      <c r="J200" s="13"/>
      <c r="K200" s="17"/>
      <c r="L200" s="13"/>
      <c r="M200" s="13"/>
      <c r="N200" s="13"/>
      <c r="O200" s="13"/>
      <c r="P200" s="13"/>
      <c r="Q200" s="13"/>
      <c r="R200" s="13"/>
      <c r="S200" s="22"/>
    </row>
    <row r="201" spans="1:19" ht="15" x14ac:dyDescent="0.2">
      <c r="A201" s="10">
        <v>2</v>
      </c>
      <c r="B201" s="11" t="s">
        <v>139</v>
      </c>
      <c r="C201" s="16">
        <v>45086</v>
      </c>
      <c r="D201" s="10"/>
      <c r="E201" s="15" t="s">
        <v>140</v>
      </c>
      <c r="F201" s="10"/>
      <c r="G201" s="10"/>
      <c r="H201" s="13"/>
      <c r="I201" s="13"/>
      <c r="J201" s="13"/>
      <c r="K201" s="17"/>
      <c r="L201" s="13"/>
      <c r="M201" s="13"/>
      <c r="N201" s="13"/>
      <c r="O201" s="13" t="s">
        <v>141</v>
      </c>
      <c r="P201" s="13">
        <v>1</v>
      </c>
      <c r="Q201" s="13">
        <v>715</v>
      </c>
      <c r="R201" s="13">
        <f>P201*Q201</f>
        <v>715</v>
      </c>
      <c r="S201" s="22"/>
    </row>
    <row r="202" spans="1:19" ht="15" x14ac:dyDescent="0.2">
      <c r="A202" s="10"/>
      <c r="B202" s="11"/>
      <c r="C202" s="16"/>
      <c r="D202" s="10"/>
      <c r="E202" s="15"/>
      <c r="F202" s="10"/>
      <c r="G202" s="10"/>
      <c r="H202" s="13"/>
      <c r="I202" s="13"/>
      <c r="J202" s="13"/>
      <c r="K202" s="17"/>
      <c r="L202" s="13"/>
      <c r="M202" s="13"/>
      <c r="N202" s="13"/>
      <c r="O202" s="13" t="s">
        <v>141</v>
      </c>
      <c r="P202" s="13">
        <v>1</v>
      </c>
      <c r="Q202" s="13">
        <v>378</v>
      </c>
      <c r="R202" s="13">
        <f t="shared" ref="R202:R213" si="63">P202*Q202</f>
        <v>378</v>
      </c>
      <c r="S202" s="22"/>
    </row>
    <row r="203" spans="1:19" ht="15" x14ac:dyDescent="0.2">
      <c r="A203" s="10"/>
      <c r="B203" s="11"/>
      <c r="C203" s="16"/>
      <c r="D203" s="10"/>
      <c r="E203" s="15"/>
      <c r="F203" s="10"/>
      <c r="G203" s="10"/>
      <c r="H203" s="13"/>
      <c r="I203" s="13"/>
      <c r="J203" s="13"/>
      <c r="K203" s="17"/>
      <c r="L203" s="13"/>
      <c r="M203" s="13"/>
      <c r="N203" s="13"/>
      <c r="O203" s="13" t="s">
        <v>142</v>
      </c>
      <c r="P203" s="13">
        <v>4</v>
      </c>
      <c r="Q203" s="13">
        <v>74</v>
      </c>
      <c r="R203" s="13">
        <f t="shared" si="63"/>
        <v>296</v>
      </c>
      <c r="S203" s="22"/>
    </row>
    <row r="204" spans="1:19" ht="15" x14ac:dyDescent="0.2">
      <c r="A204" s="10"/>
      <c r="B204" s="11"/>
      <c r="C204" s="16"/>
      <c r="D204" s="10"/>
      <c r="E204" s="15"/>
      <c r="F204" s="10"/>
      <c r="G204" s="10"/>
      <c r="H204" s="13"/>
      <c r="I204" s="13"/>
      <c r="J204" s="13"/>
      <c r="K204" s="17"/>
      <c r="L204" s="13"/>
      <c r="M204" s="13"/>
      <c r="N204" s="13"/>
      <c r="O204" s="13" t="s">
        <v>142</v>
      </c>
      <c r="P204" s="13">
        <v>2</v>
      </c>
      <c r="Q204" s="13">
        <v>73</v>
      </c>
      <c r="R204" s="13">
        <f t="shared" si="63"/>
        <v>146</v>
      </c>
      <c r="S204" s="22"/>
    </row>
    <row r="205" spans="1:19" ht="15" x14ac:dyDescent="0.2">
      <c r="A205" s="10"/>
      <c r="B205" s="11"/>
      <c r="C205" s="16"/>
      <c r="D205" s="10"/>
      <c r="E205" s="15"/>
      <c r="F205" s="10"/>
      <c r="G205" s="10"/>
      <c r="H205" s="13"/>
      <c r="I205" s="13"/>
      <c r="J205" s="13"/>
      <c r="K205" s="17"/>
      <c r="L205" s="13"/>
      <c r="M205" s="13"/>
      <c r="N205" s="13"/>
      <c r="O205" s="13" t="s">
        <v>143</v>
      </c>
      <c r="P205" s="13">
        <v>2</v>
      </c>
      <c r="Q205" s="13">
        <v>67</v>
      </c>
      <c r="R205" s="13">
        <f t="shared" si="63"/>
        <v>134</v>
      </c>
      <c r="S205" s="22"/>
    </row>
    <row r="206" spans="1:19" ht="15" x14ac:dyDescent="0.2">
      <c r="A206" s="10"/>
      <c r="B206" s="11"/>
      <c r="C206" s="16"/>
      <c r="D206" s="10"/>
      <c r="E206" s="15"/>
      <c r="F206" s="10"/>
      <c r="G206" s="10"/>
      <c r="H206" s="13"/>
      <c r="I206" s="13"/>
      <c r="J206" s="13"/>
      <c r="K206" s="17"/>
      <c r="L206" s="13"/>
      <c r="M206" s="13"/>
      <c r="N206" s="13"/>
      <c r="O206" s="13" t="s">
        <v>143</v>
      </c>
      <c r="P206" s="13">
        <v>1</v>
      </c>
      <c r="Q206" s="13">
        <v>156</v>
      </c>
      <c r="R206" s="13">
        <f t="shared" si="63"/>
        <v>156</v>
      </c>
      <c r="S206" s="22"/>
    </row>
    <row r="207" spans="1:19" ht="15" x14ac:dyDescent="0.2">
      <c r="A207" s="10"/>
      <c r="B207" s="11"/>
      <c r="C207" s="16"/>
      <c r="D207" s="10"/>
      <c r="E207" s="15"/>
      <c r="F207" s="10"/>
      <c r="G207" s="10"/>
      <c r="H207" s="13"/>
      <c r="I207" s="13"/>
      <c r="J207" s="13"/>
      <c r="K207" s="17"/>
      <c r="L207" s="13"/>
      <c r="M207" s="13"/>
      <c r="N207" s="13"/>
      <c r="O207" s="13" t="s">
        <v>143</v>
      </c>
      <c r="P207" s="13">
        <v>1</v>
      </c>
      <c r="Q207" s="13">
        <v>50</v>
      </c>
      <c r="R207" s="13">
        <f t="shared" si="63"/>
        <v>50</v>
      </c>
      <c r="S207" s="22"/>
    </row>
    <row r="208" spans="1:19" ht="15" x14ac:dyDescent="0.2">
      <c r="A208" s="10"/>
      <c r="B208" s="11"/>
      <c r="C208" s="16"/>
      <c r="D208" s="10"/>
      <c r="E208" s="15"/>
      <c r="F208" s="10"/>
      <c r="G208" s="10"/>
      <c r="H208" s="13"/>
      <c r="I208" s="13"/>
      <c r="J208" s="13"/>
      <c r="K208" s="17"/>
      <c r="L208" s="13"/>
      <c r="M208" s="13"/>
      <c r="N208" s="13"/>
      <c r="O208" s="13" t="s">
        <v>143</v>
      </c>
      <c r="P208" s="13">
        <v>1</v>
      </c>
      <c r="Q208" s="13">
        <v>284</v>
      </c>
      <c r="R208" s="13">
        <f t="shared" si="63"/>
        <v>284</v>
      </c>
      <c r="S208" s="22"/>
    </row>
    <row r="209" spans="1:19" ht="15" x14ac:dyDescent="0.2">
      <c r="A209" s="10"/>
      <c r="B209" s="11"/>
      <c r="C209" s="16"/>
      <c r="D209" s="10"/>
      <c r="E209" s="15"/>
      <c r="F209" s="10"/>
      <c r="G209" s="10"/>
      <c r="H209" s="13"/>
      <c r="I209" s="13"/>
      <c r="J209" s="13"/>
      <c r="K209" s="17"/>
      <c r="L209" s="13"/>
      <c r="M209" s="13"/>
      <c r="N209" s="13"/>
      <c r="O209" s="13" t="s">
        <v>144</v>
      </c>
      <c r="P209" s="13">
        <v>1</v>
      </c>
      <c r="Q209" s="13">
        <v>315</v>
      </c>
      <c r="R209" s="13">
        <f t="shared" si="63"/>
        <v>315</v>
      </c>
      <c r="S209" s="22"/>
    </row>
    <row r="210" spans="1:19" ht="15" x14ac:dyDescent="0.2">
      <c r="A210" s="10"/>
      <c r="B210" s="11"/>
      <c r="C210" s="16"/>
      <c r="D210" s="10"/>
      <c r="E210" s="15"/>
      <c r="F210" s="10"/>
      <c r="G210" s="10"/>
      <c r="H210" s="13"/>
      <c r="I210" s="13"/>
      <c r="J210" s="13"/>
      <c r="K210" s="17"/>
      <c r="L210" s="13"/>
      <c r="M210" s="13"/>
      <c r="N210" s="13"/>
      <c r="O210" s="13" t="s">
        <v>144</v>
      </c>
      <c r="P210" s="13">
        <v>1</v>
      </c>
      <c r="Q210" s="13">
        <v>515</v>
      </c>
      <c r="R210" s="13">
        <f t="shared" si="63"/>
        <v>515</v>
      </c>
      <c r="S210" s="22"/>
    </row>
    <row r="211" spans="1:19" ht="15" x14ac:dyDescent="0.2">
      <c r="A211" s="10"/>
      <c r="B211" s="11"/>
      <c r="C211" s="16"/>
      <c r="D211" s="10"/>
      <c r="E211" s="15"/>
      <c r="F211" s="10"/>
      <c r="G211" s="10"/>
      <c r="H211" s="13"/>
      <c r="I211" s="13"/>
      <c r="J211" s="13"/>
      <c r="K211" s="17"/>
      <c r="L211" s="13"/>
      <c r="M211" s="13"/>
      <c r="N211" s="13"/>
      <c r="O211" s="13" t="s">
        <v>145</v>
      </c>
      <c r="P211" s="13">
        <v>1</v>
      </c>
      <c r="Q211" s="13">
        <v>212</v>
      </c>
      <c r="R211" s="13">
        <f t="shared" si="63"/>
        <v>212</v>
      </c>
      <c r="S211" s="22"/>
    </row>
    <row r="212" spans="1:19" ht="15" x14ac:dyDescent="0.2">
      <c r="A212" s="10"/>
      <c r="B212" s="11"/>
      <c r="C212" s="16"/>
      <c r="D212" s="10"/>
      <c r="E212" s="15"/>
      <c r="F212" s="10"/>
      <c r="G212" s="10"/>
      <c r="H212" s="13"/>
      <c r="I212" s="13"/>
      <c r="J212" s="13"/>
      <c r="K212" s="17"/>
      <c r="L212" s="13"/>
      <c r="M212" s="13"/>
      <c r="N212" s="13"/>
      <c r="O212" s="13" t="s">
        <v>144</v>
      </c>
      <c r="P212" s="13">
        <v>1</v>
      </c>
      <c r="Q212" s="13">
        <v>410</v>
      </c>
      <c r="R212" s="13">
        <f t="shared" si="63"/>
        <v>410</v>
      </c>
      <c r="S212" s="22"/>
    </row>
    <row r="213" spans="1:19" ht="15" x14ac:dyDescent="0.2">
      <c r="A213" s="10"/>
      <c r="B213" s="11"/>
      <c r="C213" s="16"/>
      <c r="D213" s="10"/>
      <c r="E213" s="15"/>
      <c r="F213" s="10"/>
      <c r="G213" s="10"/>
      <c r="H213" s="13"/>
      <c r="I213" s="13"/>
      <c r="J213" s="13"/>
      <c r="K213" s="17"/>
      <c r="L213" s="13"/>
      <c r="M213" s="13"/>
      <c r="N213" s="13"/>
      <c r="O213" s="13" t="s">
        <v>146</v>
      </c>
      <c r="P213" s="13">
        <v>1</v>
      </c>
      <c r="Q213" s="13">
        <v>310</v>
      </c>
      <c r="R213" s="13">
        <f t="shared" si="63"/>
        <v>310</v>
      </c>
      <c r="S213" s="22"/>
    </row>
    <row r="214" spans="1:19" x14ac:dyDescent="0.2">
      <c r="A214" s="10"/>
      <c r="B214" s="11"/>
      <c r="C214" s="10"/>
      <c r="D214" s="10"/>
      <c r="E214" s="10"/>
      <c r="F214" s="10"/>
      <c r="G214" s="10"/>
      <c r="H214" s="13">
        <f t="shared" si="59"/>
        <v>0</v>
      </c>
      <c r="I214" s="13"/>
      <c r="J214" s="13">
        <f t="shared" si="60"/>
        <v>0</v>
      </c>
      <c r="K214" s="13"/>
      <c r="L214" s="13"/>
      <c r="M214" s="13"/>
      <c r="N214" s="13">
        <f>L214*M214</f>
        <v>0</v>
      </c>
      <c r="O214" s="13" t="s">
        <v>147</v>
      </c>
      <c r="P214" s="13">
        <v>2</v>
      </c>
      <c r="Q214" s="13">
        <v>399</v>
      </c>
      <c r="R214" s="13">
        <f t="shared" si="62"/>
        <v>798</v>
      </c>
      <c r="S214" s="14"/>
    </row>
    <row r="215" spans="1:19" x14ac:dyDescent="0.2">
      <c r="A215" s="10"/>
      <c r="B215" s="11"/>
      <c r="C215" s="10"/>
      <c r="D215" s="10"/>
      <c r="E215" s="10"/>
      <c r="F215" s="10"/>
      <c r="G215" s="10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4"/>
    </row>
    <row r="216" spans="1:19" ht="15" x14ac:dyDescent="0.2">
      <c r="A216" s="10">
        <v>1</v>
      </c>
      <c r="B216" s="11" t="s">
        <v>139</v>
      </c>
      <c r="C216" s="10"/>
      <c r="D216" s="10"/>
      <c r="E216" s="15"/>
      <c r="F216" s="10"/>
      <c r="G216" s="10"/>
      <c r="H216" s="13">
        <f>F216*G216</f>
        <v>0</v>
      </c>
      <c r="I216" s="13"/>
      <c r="J216" s="13">
        <v>8000</v>
      </c>
      <c r="K216" s="13"/>
      <c r="L216" s="13"/>
      <c r="M216" s="13"/>
      <c r="N216" s="13">
        <f>L216*M216</f>
        <v>0</v>
      </c>
      <c r="O216" s="13" t="s">
        <v>148</v>
      </c>
      <c r="P216" s="13">
        <v>8</v>
      </c>
      <c r="Q216" s="13">
        <v>55</v>
      </c>
      <c r="R216" s="13">
        <f>P216*Q216</f>
        <v>440</v>
      </c>
      <c r="S216" s="14"/>
    </row>
    <row r="217" spans="1:19" ht="15" x14ac:dyDescent="0.2">
      <c r="A217" s="10"/>
      <c r="B217" s="11"/>
      <c r="C217" s="10"/>
      <c r="D217" s="10"/>
      <c r="E217" s="15"/>
      <c r="F217" s="10"/>
      <c r="G217" s="10"/>
      <c r="H217" s="13"/>
      <c r="I217" s="13"/>
      <c r="J217" s="13"/>
      <c r="K217" s="13"/>
      <c r="L217" s="13"/>
      <c r="M217" s="13"/>
      <c r="N217" s="13"/>
      <c r="O217" s="13" t="s">
        <v>149</v>
      </c>
      <c r="P217" s="13">
        <v>1</v>
      </c>
      <c r="Q217" s="13">
        <v>1106</v>
      </c>
      <c r="R217" s="13">
        <f t="shared" ref="R217:R221" si="64">P217*Q217</f>
        <v>1106</v>
      </c>
      <c r="S217" s="14"/>
    </row>
    <row r="218" spans="1:19" ht="15" x14ac:dyDescent="0.2">
      <c r="A218" s="10"/>
      <c r="B218" s="11"/>
      <c r="C218" s="10"/>
      <c r="D218" s="10"/>
      <c r="E218" s="15"/>
      <c r="F218" s="10"/>
      <c r="G218" s="10"/>
      <c r="H218" s="13"/>
      <c r="I218" s="13"/>
      <c r="J218" s="13"/>
      <c r="K218" s="13"/>
      <c r="L218" s="13"/>
      <c r="M218" s="13"/>
      <c r="N218" s="13"/>
      <c r="O218" s="13" t="s">
        <v>150</v>
      </c>
      <c r="P218" s="13">
        <v>1</v>
      </c>
      <c r="Q218" s="13">
        <v>461</v>
      </c>
      <c r="R218" s="13">
        <f t="shared" si="64"/>
        <v>461</v>
      </c>
      <c r="S218" s="14"/>
    </row>
    <row r="219" spans="1:19" ht="15" x14ac:dyDescent="0.2">
      <c r="A219" s="10"/>
      <c r="B219" s="11"/>
      <c r="C219" s="10"/>
      <c r="D219" s="10"/>
      <c r="E219" s="15"/>
      <c r="F219" s="10"/>
      <c r="G219" s="10"/>
      <c r="H219" s="13"/>
      <c r="I219" s="13"/>
      <c r="J219" s="13"/>
      <c r="K219" s="13"/>
      <c r="L219" s="13"/>
      <c r="M219" s="13"/>
      <c r="N219" s="13"/>
      <c r="O219" s="13" t="s">
        <v>151</v>
      </c>
      <c r="P219" s="13">
        <v>1</v>
      </c>
      <c r="Q219" s="13">
        <v>461</v>
      </c>
      <c r="R219" s="13">
        <f t="shared" si="64"/>
        <v>461</v>
      </c>
      <c r="S219" s="14"/>
    </row>
    <row r="220" spans="1:19" ht="15" x14ac:dyDescent="0.2">
      <c r="A220" s="10"/>
      <c r="B220" s="11"/>
      <c r="C220" s="10"/>
      <c r="D220" s="10"/>
      <c r="E220" s="15"/>
      <c r="F220" s="10"/>
      <c r="G220" s="10"/>
      <c r="H220" s="13"/>
      <c r="I220" s="13"/>
      <c r="J220" s="13"/>
      <c r="K220" s="13"/>
      <c r="L220" s="13"/>
      <c r="M220" s="13"/>
      <c r="N220" s="13"/>
      <c r="O220" s="13" t="s">
        <v>152</v>
      </c>
      <c r="P220" s="13">
        <v>1</v>
      </c>
      <c r="Q220" s="13">
        <v>461</v>
      </c>
      <c r="R220" s="13">
        <f t="shared" si="64"/>
        <v>461</v>
      </c>
      <c r="S220" s="14"/>
    </row>
    <row r="221" spans="1:19" ht="15" x14ac:dyDescent="0.2">
      <c r="A221" s="10"/>
      <c r="B221" s="11"/>
      <c r="C221" s="10"/>
      <c r="D221" s="10"/>
      <c r="E221" s="15"/>
      <c r="F221" s="10"/>
      <c r="G221" s="10"/>
      <c r="H221" s="13"/>
      <c r="I221" s="13"/>
      <c r="J221" s="13"/>
      <c r="K221" s="13"/>
      <c r="L221" s="13"/>
      <c r="M221" s="13"/>
      <c r="N221" s="13"/>
      <c r="O221" s="13" t="s">
        <v>153</v>
      </c>
      <c r="P221" s="13">
        <v>8</v>
      </c>
      <c r="Q221" s="13">
        <v>55</v>
      </c>
      <c r="R221" s="13">
        <f t="shared" si="64"/>
        <v>440</v>
      </c>
      <c r="S221" s="14"/>
    </row>
    <row r="222" spans="1:19" x14ac:dyDescent="0.2">
      <c r="A222" s="10"/>
      <c r="B222" s="11"/>
      <c r="C222" s="10"/>
      <c r="D222" s="10"/>
      <c r="E222" s="10"/>
      <c r="F222" s="10"/>
      <c r="G222" s="10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4"/>
    </row>
    <row r="223" spans="1:19" x14ac:dyDescent="0.2">
      <c r="A223" s="10"/>
      <c r="B223" s="11"/>
      <c r="C223" s="10"/>
      <c r="D223" s="10"/>
      <c r="E223" s="10"/>
      <c r="F223" s="10"/>
      <c r="G223" s="10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4"/>
    </row>
    <row r="224" spans="1:19" x14ac:dyDescent="0.2">
      <c r="A224" s="10"/>
      <c r="B224" s="11"/>
      <c r="C224" s="10"/>
      <c r="D224" s="10"/>
      <c r="E224" s="20" t="s">
        <v>40</v>
      </c>
      <c r="F224" s="10"/>
      <c r="G224" s="10"/>
      <c r="H224" s="21">
        <f>SUM(H198:H214)</f>
        <v>0</v>
      </c>
      <c r="I224" s="13"/>
      <c r="J224" s="21">
        <f>SUM(J198:J223)</f>
        <v>8000</v>
      </c>
      <c r="K224" s="13"/>
      <c r="L224" s="21">
        <f>SUM(L198:L214)</f>
        <v>3</v>
      </c>
      <c r="M224" s="13"/>
      <c r="N224" s="21">
        <f>SUM(N198:N222)</f>
        <v>5400</v>
      </c>
      <c r="O224" s="13"/>
      <c r="P224" s="13"/>
      <c r="Q224" s="13"/>
      <c r="R224" s="21">
        <f>SUM(R198:R221)</f>
        <v>44088</v>
      </c>
      <c r="S224" s="14">
        <f>J224+N224+R224</f>
        <v>57488</v>
      </c>
    </row>
    <row r="225" spans="1:19" ht="15" x14ac:dyDescent="0.2">
      <c r="A225" s="10"/>
      <c r="B225" s="11"/>
      <c r="C225" s="10"/>
      <c r="D225" s="10"/>
      <c r="E225" s="15" t="s">
        <v>49</v>
      </c>
      <c r="F225" s="10"/>
      <c r="G225" s="10"/>
      <c r="H225" s="13">
        <f>F225*G225</f>
        <v>0</v>
      </c>
      <c r="I225" s="13"/>
      <c r="J225" s="13">
        <f>H225*I225</f>
        <v>0</v>
      </c>
      <c r="K225" s="13"/>
      <c r="L225" s="13"/>
      <c r="M225" s="13"/>
      <c r="N225" s="13">
        <f>L225*M225</f>
        <v>0</v>
      </c>
      <c r="O225" s="13"/>
      <c r="P225" s="13"/>
      <c r="Q225" s="13"/>
      <c r="R225" s="13">
        <f>P225*Q225</f>
        <v>0</v>
      </c>
      <c r="S225" s="22"/>
    </row>
    <row r="226" spans="1:19" x14ac:dyDescent="0.2">
      <c r="A226" s="10"/>
      <c r="B226" s="11"/>
      <c r="C226" s="10"/>
      <c r="D226" s="10"/>
      <c r="E226" s="10"/>
      <c r="F226" s="10"/>
      <c r="G226" s="10"/>
      <c r="H226" s="13">
        <f>F226*G226</f>
        <v>0</v>
      </c>
      <c r="I226" s="13"/>
      <c r="J226" s="13">
        <f t="shared" ref="J226" si="65">H226*I226</f>
        <v>0</v>
      </c>
      <c r="K226" s="13"/>
      <c r="L226" s="13"/>
      <c r="M226" s="13"/>
      <c r="N226" s="13">
        <f>L226*M226</f>
        <v>0</v>
      </c>
      <c r="O226" s="13"/>
      <c r="P226" s="13"/>
      <c r="Q226" s="13"/>
      <c r="R226" s="13">
        <f t="shared" ref="R226" si="66">P226*Q226</f>
        <v>0</v>
      </c>
      <c r="S226" s="22"/>
    </row>
    <row r="227" spans="1:19" x14ac:dyDescent="0.2">
      <c r="A227" s="10"/>
      <c r="B227" s="11"/>
      <c r="C227" s="10"/>
      <c r="D227" s="10"/>
      <c r="E227" s="20" t="s">
        <v>40</v>
      </c>
      <c r="F227" s="10"/>
      <c r="G227" s="10"/>
      <c r="H227" s="21">
        <f>SUM(H225:H226)</f>
        <v>0</v>
      </c>
      <c r="I227" s="13"/>
      <c r="J227" s="21">
        <f>SUM(J226:J226)</f>
        <v>0</v>
      </c>
      <c r="K227" s="13"/>
      <c r="L227" s="21">
        <f>SUM(L225:L226)</f>
        <v>0</v>
      </c>
      <c r="M227" s="13"/>
      <c r="N227" s="21">
        <f>SUM(N225:N226)</f>
        <v>0</v>
      </c>
      <c r="O227" s="13"/>
      <c r="P227" s="13"/>
      <c r="Q227" s="13"/>
      <c r="R227" s="21">
        <f>SUM(R225:R226)</f>
        <v>0</v>
      </c>
      <c r="S227" s="14">
        <f>J227+N227+R227</f>
        <v>0</v>
      </c>
    </row>
    <row r="228" spans="1:19" x14ac:dyDescent="0.2">
      <c r="A228" s="10"/>
      <c r="B228" s="11"/>
      <c r="C228" s="10"/>
      <c r="D228" s="10"/>
      <c r="E228" s="20" t="s">
        <v>40</v>
      </c>
      <c r="F228" s="10"/>
      <c r="G228" s="10"/>
      <c r="H228" s="21">
        <f>H197+H224+H227</f>
        <v>0</v>
      </c>
      <c r="I228" s="13"/>
      <c r="J228" s="21">
        <f>J197+J224+J227</f>
        <v>8000</v>
      </c>
      <c r="K228" s="13"/>
      <c r="L228" s="21">
        <f>L197+L224+L227</f>
        <v>3</v>
      </c>
      <c r="M228" s="13"/>
      <c r="N228" s="21">
        <f>N197+N224+N227</f>
        <v>5400</v>
      </c>
      <c r="O228" s="13"/>
      <c r="P228" s="13"/>
      <c r="Q228" s="13"/>
      <c r="R228" s="21">
        <f>R197+R224+R227</f>
        <v>44088</v>
      </c>
      <c r="S228" s="21">
        <f>SUM(S193:S227)</f>
        <v>57488</v>
      </c>
    </row>
    <row r="229" spans="1:19" x14ac:dyDescent="0.2">
      <c r="C229" s="23"/>
      <c r="R229" s="24">
        <f>J228+N228+R228</f>
        <v>57488</v>
      </c>
      <c r="S229" s="24" t="s">
        <v>0</v>
      </c>
    </row>
    <row r="231" spans="1:19" ht="20.25" x14ac:dyDescent="0.3">
      <c r="F231" t="s">
        <v>0</v>
      </c>
      <c r="H231" s="1" t="s">
        <v>154</v>
      </c>
    </row>
    <row r="233" spans="1:19" x14ac:dyDescent="0.2">
      <c r="A233" s="2" t="s">
        <v>2</v>
      </c>
      <c r="B233" s="2" t="s">
        <v>3</v>
      </c>
      <c r="C233" s="2" t="s">
        <v>4</v>
      </c>
      <c r="D233" s="2" t="s">
        <v>5</v>
      </c>
      <c r="E233" s="2" t="s">
        <v>6</v>
      </c>
      <c r="F233" s="3" t="s">
        <v>7</v>
      </c>
      <c r="G233" s="3" t="s">
        <v>8</v>
      </c>
      <c r="H233" s="4" t="s">
        <v>9</v>
      </c>
      <c r="I233" s="4"/>
      <c r="J233" s="4"/>
      <c r="K233" s="2"/>
      <c r="L233" s="4" t="s">
        <v>10</v>
      </c>
      <c r="M233" s="4"/>
      <c r="N233" s="4"/>
      <c r="O233" s="4" t="s">
        <v>11</v>
      </c>
      <c r="P233" s="4"/>
      <c r="Q233" s="4"/>
      <c r="R233" s="4"/>
    </row>
    <row r="234" spans="1:19" ht="25.5" x14ac:dyDescent="0.2">
      <c r="A234" s="5"/>
      <c r="B234" s="5"/>
      <c r="C234" s="5"/>
      <c r="D234" s="5"/>
      <c r="E234" s="5"/>
      <c r="F234" s="6"/>
      <c r="G234" s="6"/>
      <c r="H234" s="7" t="s">
        <v>12</v>
      </c>
      <c r="I234" s="8" t="s">
        <v>13</v>
      </c>
      <c r="J234" s="7" t="s">
        <v>14</v>
      </c>
      <c r="K234" s="9"/>
      <c r="L234" s="7" t="s">
        <v>12</v>
      </c>
      <c r="M234" s="7" t="s">
        <v>15</v>
      </c>
      <c r="N234" s="7" t="s">
        <v>14</v>
      </c>
      <c r="O234" s="8" t="s">
        <v>16</v>
      </c>
      <c r="P234" s="7" t="s">
        <v>12</v>
      </c>
      <c r="Q234" s="7" t="s">
        <v>15</v>
      </c>
      <c r="R234" s="7" t="s">
        <v>14</v>
      </c>
    </row>
    <row r="235" spans="1:19" ht="15.75" x14ac:dyDescent="0.25">
      <c r="A235" s="10"/>
      <c r="B235" s="11"/>
      <c r="C235" s="10"/>
      <c r="D235" s="11"/>
      <c r="E235" s="12" t="s">
        <v>17</v>
      </c>
      <c r="F235" s="10"/>
      <c r="G235" s="10"/>
      <c r="H235" s="13">
        <f>F235*G235</f>
        <v>0</v>
      </c>
      <c r="I235" s="13"/>
      <c r="J235" s="13">
        <f>H235*I235</f>
        <v>0</v>
      </c>
      <c r="K235" s="13"/>
      <c r="L235" s="13"/>
      <c r="M235" s="13"/>
      <c r="N235" s="13">
        <f>L235*M235</f>
        <v>0</v>
      </c>
      <c r="O235" s="13"/>
      <c r="P235" s="13"/>
      <c r="Q235" s="13"/>
      <c r="R235" s="13">
        <f>P235*Q235</f>
        <v>0</v>
      </c>
      <c r="S235" s="14"/>
    </row>
    <row r="236" spans="1:19" ht="15" x14ac:dyDescent="0.2">
      <c r="A236" s="10"/>
      <c r="B236" s="11"/>
      <c r="C236" s="10"/>
      <c r="D236" s="10"/>
      <c r="E236" s="15" t="s">
        <v>18</v>
      </c>
      <c r="F236" s="10"/>
      <c r="G236" s="10"/>
      <c r="H236" s="13">
        <f>F236*G236</f>
        <v>0</v>
      </c>
      <c r="I236" s="13"/>
      <c r="J236" s="13">
        <f>H236*I236</f>
        <v>0</v>
      </c>
      <c r="K236" s="13"/>
      <c r="L236" s="13"/>
      <c r="M236" s="13"/>
      <c r="N236" s="13">
        <f>L236*M236</f>
        <v>0</v>
      </c>
      <c r="O236" s="13"/>
      <c r="P236" s="13"/>
      <c r="Q236" s="13"/>
      <c r="R236" s="13">
        <f t="shared" ref="R236:R247" si="67">P236*Q236</f>
        <v>0</v>
      </c>
      <c r="S236" s="14"/>
    </row>
    <row r="237" spans="1:19" ht="15" x14ac:dyDescent="0.2">
      <c r="A237" s="10"/>
      <c r="B237" s="11"/>
      <c r="C237" s="10"/>
      <c r="D237" s="10"/>
      <c r="E237" s="15"/>
      <c r="F237" s="10"/>
      <c r="G237" s="10"/>
      <c r="H237" s="13">
        <f t="shared" ref="H237:H246" si="68">F237*G237</f>
        <v>0</v>
      </c>
      <c r="I237" s="13"/>
      <c r="J237" s="13">
        <f t="shared" ref="J237:J246" si="69">H237*I237</f>
        <v>0</v>
      </c>
      <c r="K237" s="13"/>
      <c r="L237" s="13"/>
      <c r="M237" s="13"/>
      <c r="N237" s="13">
        <f t="shared" ref="N237:N246" si="70">L237*M237</f>
        <v>0</v>
      </c>
      <c r="O237" s="13"/>
      <c r="P237" s="13"/>
      <c r="Q237" s="13"/>
      <c r="R237" s="13">
        <f t="shared" si="67"/>
        <v>0</v>
      </c>
      <c r="S237" s="14"/>
    </row>
    <row r="238" spans="1:19" ht="153.75" customHeight="1" x14ac:dyDescent="0.2">
      <c r="A238" s="10">
        <v>1</v>
      </c>
      <c r="B238" s="11" t="s">
        <v>155</v>
      </c>
      <c r="C238" s="16">
        <v>45132</v>
      </c>
      <c r="D238" s="10">
        <v>646</v>
      </c>
      <c r="E238" s="15" t="s">
        <v>156</v>
      </c>
      <c r="F238" s="10">
        <v>3</v>
      </c>
      <c r="G238" s="10">
        <v>1</v>
      </c>
      <c r="H238" s="13">
        <f t="shared" si="68"/>
        <v>3</v>
      </c>
      <c r="I238" s="13">
        <v>600</v>
      </c>
      <c r="J238" s="13">
        <f t="shared" si="69"/>
        <v>1800</v>
      </c>
      <c r="K238" s="13" t="s">
        <v>44</v>
      </c>
      <c r="L238" s="13">
        <v>0.5</v>
      </c>
      <c r="M238" s="13">
        <v>500</v>
      </c>
      <c r="N238" s="13">
        <f t="shared" si="70"/>
        <v>250</v>
      </c>
      <c r="O238" s="17" t="s">
        <v>84</v>
      </c>
      <c r="P238" s="13">
        <v>0.1</v>
      </c>
      <c r="Q238" s="13">
        <v>110</v>
      </c>
      <c r="R238" s="13">
        <f t="shared" si="67"/>
        <v>11</v>
      </c>
      <c r="S238" s="14"/>
    </row>
    <row r="239" spans="1:19" ht="25.5" x14ac:dyDescent="0.2">
      <c r="A239" s="10"/>
      <c r="B239" s="11"/>
      <c r="C239" s="10"/>
      <c r="D239" s="10"/>
      <c r="E239" s="15"/>
      <c r="F239" s="10"/>
      <c r="G239" s="10"/>
      <c r="H239" s="13">
        <f t="shared" si="68"/>
        <v>0</v>
      </c>
      <c r="I239" s="13"/>
      <c r="J239" s="13">
        <f t="shared" si="69"/>
        <v>0</v>
      </c>
      <c r="K239" s="13"/>
      <c r="L239" s="13"/>
      <c r="M239" s="13"/>
      <c r="N239" s="13">
        <f t="shared" si="70"/>
        <v>0</v>
      </c>
      <c r="O239" s="17" t="s">
        <v>157</v>
      </c>
      <c r="P239" s="13">
        <v>0.5</v>
      </c>
      <c r="Q239" s="13">
        <v>78</v>
      </c>
      <c r="R239" s="13">
        <f t="shared" si="67"/>
        <v>39</v>
      </c>
      <c r="S239" s="14"/>
    </row>
    <row r="240" spans="1:19" ht="25.5" x14ac:dyDescent="0.2">
      <c r="A240" s="10"/>
      <c r="B240" s="11"/>
      <c r="C240" s="10"/>
      <c r="D240" s="10"/>
      <c r="E240" s="15"/>
      <c r="F240" s="10"/>
      <c r="G240" s="10"/>
      <c r="H240" s="13">
        <f t="shared" si="68"/>
        <v>0</v>
      </c>
      <c r="I240" s="13"/>
      <c r="J240" s="13">
        <f t="shared" si="69"/>
        <v>0</v>
      </c>
      <c r="K240" s="13"/>
      <c r="L240" s="13"/>
      <c r="M240" s="13"/>
      <c r="N240" s="13">
        <f t="shared" si="70"/>
        <v>0</v>
      </c>
      <c r="O240" s="17" t="s">
        <v>158</v>
      </c>
      <c r="P240" s="13">
        <v>1</v>
      </c>
      <c r="Q240" s="13">
        <v>55</v>
      </c>
      <c r="R240" s="13">
        <f t="shared" si="67"/>
        <v>55</v>
      </c>
      <c r="S240" s="14"/>
    </row>
    <row r="241" spans="1:19" ht="15" x14ac:dyDescent="0.2">
      <c r="A241" s="10"/>
      <c r="B241" s="11"/>
      <c r="C241" s="10"/>
      <c r="D241" s="10"/>
      <c r="E241" s="15"/>
      <c r="F241" s="10"/>
      <c r="G241" s="10"/>
      <c r="H241" s="13">
        <f t="shared" si="68"/>
        <v>0</v>
      </c>
      <c r="I241" s="13"/>
      <c r="J241" s="13">
        <f t="shared" si="69"/>
        <v>0</v>
      </c>
      <c r="K241" s="13"/>
      <c r="L241" s="13"/>
      <c r="M241" s="13"/>
      <c r="N241" s="13">
        <f t="shared" si="70"/>
        <v>0</v>
      </c>
      <c r="O241" s="17" t="s">
        <v>29</v>
      </c>
      <c r="P241" s="13">
        <v>1</v>
      </c>
      <c r="Q241" s="13">
        <v>245</v>
      </c>
      <c r="R241" s="13">
        <f t="shared" si="67"/>
        <v>245</v>
      </c>
      <c r="S241" s="14"/>
    </row>
    <row r="242" spans="1:19" ht="25.5" x14ac:dyDescent="0.2">
      <c r="A242" s="10"/>
      <c r="B242" s="11"/>
      <c r="C242" s="10"/>
      <c r="D242" s="10"/>
      <c r="E242" s="15"/>
      <c r="F242" s="10"/>
      <c r="G242" s="10"/>
      <c r="H242" s="13">
        <f t="shared" si="68"/>
        <v>0</v>
      </c>
      <c r="I242" s="13"/>
      <c r="J242" s="13">
        <f t="shared" si="69"/>
        <v>0</v>
      </c>
      <c r="K242" s="13"/>
      <c r="L242" s="13"/>
      <c r="M242" s="13"/>
      <c r="N242" s="13">
        <f t="shared" si="70"/>
        <v>0</v>
      </c>
      <c r="O242" s="17" t="s">
        <v>159</v>
      </c>
      <c r="P242" s="13">
        <v>1</v>
      </c>
      <c r="Q242" s="13">
        <v>8</v>
      </c>
      <c r="R242" s="13">
        <f t="shared" si="67"/>
        <v>8</v>
      </c>
      <c r="S242" s="14"/>
    </row>
    <row r="243" spans="1:19" ht="15" x14ac:dyDescent="0.2">
      <c r="A243" s="10"/>
      <c r="B243" s="11"/>
      <c r="C243" s="10"/>
      <c r="D243" s="10"/>
      <c r="E243" s="15"/>
      <c r="F243" s="10"/>
      <c r="G243" s="10"/>
      <c r="H243" s="13">
        <f t="shared" si="68"/>
        <v>0</v>
      </c>
      <c r="I243" s="13"/>
      <c r="J243" s="13">
        <f t="shared" si="69"/>
        <v>0</v>
      </c>
      <c r="K243" s="13"/>
      <c r="L243" s="13"/>
      <c r="M243" s="13"/>
      <c r="N243" s="13">
        <f t="shared" si="70"/>
        <v>0</v>
      </c>
      <c r="O243" s="17" t="s">
        <v>39</v>
      </c>
      <c r="P243" s="13">
        <v>0.2</v>
      </c>
      <c r="Q243" s="13">
        <v>70</v>
      </c>
      <c r="R243" s="13">
        <f t="shared" si="67"/>
        <v>14</v>
      </c>
      <c r="S243" s="14"/>
    </row>
    <row r="244" spans="1:19" ht="15" x14ac:dyDescent="0.2">
      <c r="A244" s="10"/>
      <c r="B244" s="11"/>
      <c r="C244" s="10"/>
      <c r="D244" s="10"/>
      <c r="E244" s="15"/>
      <c r="F244" s="10"/>
      <c r="G244" s="10"/>
      <c r="H244" s="13">
        <f t="shared" si="68"/>
        <v>0</v>
      </c>
      <c r="I244" s="13"/>
      <c r="J244" s="13">
        <f t="shared" si="69"/>
        <v>0</v>
      </c>
      <c r="K244" s="13"/>
      <c r="L244" s="13"/>
      <c r="M244" s="13"/>
      <c r="N244" s="13">
        <f t="shared" si="70"/>
        <v>0</v>
      </c>
      <c r="O244" s="17"/>
      <c r="P244" s="13"/>
      <c r="Q244" s="13"/>
      <c r="R244" s="13">
        <f t="shared" si="67"/>
        <v>0</v>
      </c>
      <c r="S244" s="14"/>
    </row>
    <row r="245" spans="1:19" ht="25.5" x14ac:dyDescent="0.2">
      <c r="A245" s="10">
        <v>2</v>
      </c>
      <c r="B245" s="11" t="s">
        <v>160</v>
      </c>
      <c r="C245" s="16">
        <v>45134</v>
      </c>
      <c r="D245" s="10"/>
      <c r="E245" s="15"/>
      <c r="F245" s="10">
        <v>0.5</v>
      </c>
      <c r="G245" s="10">
        <v>1</v>
      </c>
      <c r="H245" s="13">
        <f t="shared" si="68"/>
        <v>0.5</v>
      </c>
      <c r="I245" s="13">
        <v>600</v>
      </c>
      <c r="J245" s="13">
        <f t="shared" si="69"/>
        <v>300</v>
      </c>
      <c r="K245" s="13" t="s">
        <v>44</v>
      </c>
      <c r="L245" s="13">
        <v>0.5</v>
      </c>
      <c r="M245" s="13">
        <v>500</v>
      </c>
      <c r="N245" s="13">
        <f t="shared" si="70"/>
        <v>250</v>
      </c>
      <c r="O245" s="17" t="s">
        <v>161</v>
      </c>
      <c r="P245" s="13">
        <v>1</v>
      </c>
      <c r="Q245" s="13">
        <v>280</v>
      </c>
      <c r="R245" s="13">
        <f t="shared" si="67"/>
        <v>280</v>
      </c>
      <c r="S245" s="14"/>
    </row>
    <row r="246" spans="1:19" ht="15" x14ac:dyDescent="0.2">
      <c r="A246" s="10"/>
      <c r="B246" s="11"/>
      <c r="C246" s="10"/>
      <c r="D246" s="10"/>
      <c r="E246" s="15"/>
      <c r="F246" s="10"/>
      <c r="G246" s="10"/>
      <c r="H246" s="13">
        <f t="shared" si="68"/>
        <v>0</v>
      </c>
      <c r="I246" s="13"/>
      <c r="J246" s="13">
        <f t="shared" si="69"/>
        <v>0</v>
      </c>
      <c r="K246" s="13"/>
      <c r="L246" s="13"/>
      <c r="M246" s="13"/>
      <c r="N246" s="13">
        <f t="shared" si="70"/>
        <v>0</v>
      </c>
      <c r="O246" s="17"/>
      <c r="P246" s="13"/>
      <c r="Q246" s="13"/>
      <c r="R246" s="13">
        <f t="shared" si="67"/>
        <v>0</v>
      </c>
      <c r="S246" s="14"/>
    </row>
    <row r="247" spans="1:19" x14ac:dyDescent="0.2">
      <c r="A247" s="10"/>
      <c r="B247" s="11"/>
      <c r="C247" s="10"/>
      <c r="D247" s="10"/>
      <c r="E247" s="10"/>
      <c r="F247" s="10"/>
      <c r="G247" s="10"/>
      <c r="H247" s="13">
        <f>F247*G247</f>
        <v>0</v>
      </c>
      <c r="I247" s="13"/>
      <c r="J247" s="13">
        <f>H247*I247</f>
        <v>0</v>
      </c>
      <c r="K247" s="13"/>
      <c r="L247" s="13"/>
      <c r="M247" s="13"/>
      <c r="N247" s="13">
        <f>L247*M247</f>
        <v>0</v>
      </c>
      <c r="O247" s="13"/>
      <c r="P247" s="13"/>
      <c r="Q247" s="13"/>
      <c r="R247" s="13">
        <f t="shared" si="67"/>
        <v>0</v>
      </c>
      <c r="S247" s="19"/>
    </row>
    <row r="248" spans="1:19" x14ac:dyDescent="0.2">
      <c r="A248" s="10"/>
      <c r="B248" s="11"/>
      <c r="C248" s="10"/>
      <c r="D248" s="10"/>
      <c r="E248" s="20" t="s">
        <v>40</v>
      </c>
      <c r="F248" s="10"/>
      <c r="G248" s="10"/>
      <c r="H248" s="21">
        <f>SUM(H235:H247)</f>
        <v>3.5</v>
      </c>
      <c r="I248" s="13"/>
      <c r="J248" s="21">
        <f>SUM(J235:J247)</f>
        <v>2100</v>
      </c>
      <c r="K248" s="13"/>
      <c r="L248" s="21">
        <f>SUM(L235:L247)</f>
        <v>1</v>
      </c>
      <c r="M248" s="13"/>
      <c r="N248" s="21">
        <f>SUM(N235:N247)</f>
        <v>500</v>
      </c>
      <c r="O248" s="13"/>
      <c r="P248" s="13"/>
      <c r="Q248" s="13"/>
      <c r="R248" s="21">
        <f>SUM(R235:R247)</f>
        <v>652</v>
      </c>
      <c r="S248" s="14">
        <f>J248+N248+R248</f>
        <v>3252</v>
      </c>
    </row>
    <row r="249" spans="1:19" ht="15" x14ac:dyDescent="0.2">
      <c r="A249" s="10" t="s">
        <v>0</v>
      </c>
      <c r="B249" s="11"/>
      <c r="C249" s="10"/>
      <c r="D249" s="10"/>
      <c r="E249" s="15" t="s">
        <v>41</v>
      </c>
      <c r="F249" s="10"/>
      <c r="G249" s="10"/>
      <c r="H249" s="13">
        <f>F249*G249</f>
        <v>0</v>
      </c>
      <c r="I249" s="13"/>
      <c r="J249" s="13">
        <f>H249*I249</f>
        <v>0</v>
      </c>
      <c r="K249" s="13"/>
      <c r="L249" s="13"/>
      <c r="M249" s="13"/>
      <c r="N249" s="13">
        <f>L249*M249</f>
        <v>0</v>
      </c>
      <c r="O249" s="13"/>
      <c r="P249" s="13"/>
      <c r="Q249" s="13"/>
      <c r="R249" s="13">
        <f>P249</f>
        <v>0</v>
      </c>
      <c r="S249" s="22"/>
    </row>
    <row r="250" spans="1:19" ht="15" x14ac:dyDescent="0.2">
      <c r="A250" s="10"/>
      <c r="B250" s="11"/>
      <c r="C250" s="10"/>
      <c r="D250" s="10"/>
      <c r="E250" s="15"/>
      <c r="F250" s="10"/>
      <c r="G250" s="10"/>
      <c r="H250" s="13">
        <f t="shared" ref="H250:H251" si="71">F250*G250</f>
        <v>0</v>
      </c>
      <c r="I250" s="13"/>
      <c r="J250" s="13">
        <f t="shared" ref="J250:J251" si="72">H250*I250</f>
        <v>0</v>
      </c>
      <c r="K250" s="13"/>
      <c r="L250" s="13"/>
      <c r="M250" s="13"/>
      <c r="N250" s="13">
        <f t="shared" ref="N250" si="73">L250*M250</f>
        <v>0</v>
      </c>
      <c r="O250" s="13"/>
      <c r="P250" s="13"/>
      <c r="Q250" s="13"/>
      <c r="R250" s="13">
        <f t="shared" ref="R250:R251" si="74">P250*Q250</f>
        <v>0</v>
      </c>
      <c r="S250" s="22"/>
    </row>
    <row r="251" spans="1:19" x14ac:dyDescent="0.2">
      <c r="A251" s="10"/>
      <c r="B251" s="11"/>
      <c r="C251" s="10"/>
      <c r="D251" s="10"/>
      <c r="E251" s="10"/>
      <c r="F251" s="10"/>
      <c r="G251" s="10"/>
      <c r="H251" s="13">
        <f t="shared" si="71"/>
        <v>0</v>
      </c>
      <c r="I251" s="13"/>
      <c r="J251" s="13">
        <f t="shared" si="72"/>
        <v>0</v>
      </c>
      <c r="K251" s="13"/>
      <c r="L251" s="13"/>
      <c r="M251" s="13"/>
      <c r="N251" s="13">
        <f>L251*M251</f>
        <v>0</v>
      </c>
      <c r="O251" s="13"/>
      <c r="P251" s="13"/>
      <c r="Q251" s="13"/>
      <c r="R251" s="13">
        <f t="shared" si="74"/>
        <v>0</v>
      </c>
      <c r="S251" s="14"/>
    </row>
    <row r="252" spans="1:19" x14ac:dyDescent="0.2">
      <c r="A252" s="10"/>
      <c r="B252" s="11"/>
      <c r="C252" s="10"/>
      <c r="D252" s="10"/>
      <c r="E252" s="20" t="s">
        <v>40</v>
      </c>
      <c r="F252" s="10"/>
      <c r="G252" s="10"/>
      <c r="H252" s="21">
        <f>SUM(H249:H251)</f>
        <v>0</v>
      </c>
      <c r="I252" s="13"/>
      <c r="J252" s="21">
        <f>SUM(J249:J251)</f>
        <v>0</v>
      </c>
      <c r="K252" s="13"/>
      <c r="L252" s="21">
        <f>SUM(L249:L251)</f>
        <v>0</v>
      </c>
      <c r="M252" s="13"/>
      <c r="N252" s="21">
        <f>SUM(N249:N251)</f>
        <v>0</v>
      </c>
      <c r="O252" s="13"/>
      <c r="P252" s="13"/>
      <c r="Q252" s="13"/>
      <c r="R252" s="21">
        <f>SUM(R249:R251)</f>
        <v>0</v>
      </c>
      <c r="S252" s="14">
        <f>J252+N252+R252</f>
        <v>0</v>
      </c>
    </row>
    <row r="253" spans="1:19" ht="15" x14ac:dyDescent="0.2">
      <c r="A253" s="10"/>
      <c r="B253" s="11"/>
      <c r="C253" s="10"/>
      <c r="D253" s="10"/>
      <c r="E253" s="15" t="s">
        <v>49</v>
      </c>
      <c r="F253" s="10"/>
      <c r="G253" s="10"/>
      <c r="H253" s="13">
        <f>F253*G253</f>
        <v>0</v>
      </c>
      <c r="I253" s="13"/>
      <c r="J253" s="13">
        <f>H253*I253</f>
        <v>0</v>
      </c>
      <c r="K253" s="13"/>
      <c r="L253" s="13"/>
      <c r="M253" s="13"/>
      <c r="N253" s="13">
        <f>L253*M253</f>
        <v>0</v>
      </c>
      <c r="O253" s="13"/>
      <c r="P253" s="13"/>
      <c r="Q253" s="13"/>
      <c r="R253" s="13">
        <f>P253*Q253</f>
        <v>0</v>
      </c>
      <c r="S253" s="22"/>
    </row>
    <row r="254" spans="1:19" ht="15" x14ac:dyDescent="0.2">
      <c r="A254" s="10" t="s">
        <v>0</v>
      </c>
      <c r="B254" s="11" t="s">
        <v>0</v>
      </c>
      <c r="C254" s="16" t="s">
        <v>0</v>
      </c>
      <c r="D254" s="10" t="s">
        <v>0</v>
      </c>
      <c r="E254" s="28" t="s">
        <v>0</v>
      </c>
      <c r="F254" s="10"/>
      <c r="G254" s="10"/>
      <c r="H254" s="13">
        <f>F254*G254</f>
        <v>0</v>
      </c>
      <c r="I254" s="13"/>
      <c r="J254" s="13">
        <f t="shared" ref="J254:J257" si="75">H254*I254</f>
        <v>0</v>
      </c>
      <c r="K254" s="13"/>
      <c r="L254" s="13"/>
      <c r="M254" s="13"/>
      <c r="N254" s="13">
        <f>L254*M254</f>
        <v>0</v>
      </c>
      <c r="O254" s="13"/>
      <c r="P254" s="13"/>
      <c r="Q254" s="13"/>
      <c r="R254" s="13">
        <f t="shared" ref="R254:R257" si="76">P254*Q254</f>
        <v>0</v>
      </c>
      <c r="S254" s="22"/>
    </row>
    <row r="255" spans="1:19" ht="76.5" x14ac:dyDescent="0.2">
      <c r="A255" s="10">
        <v>1</v>
      </c>
      <c r="B255" s="11" t="s">
        <v>162</v>
      </c>
      <c r="C255" s="16">
        <v>45117</v>
      </c>
      <c r="D255" s="10">
        <v>584</v>
      </c>
      <c r="E255" s="28" t="s">
        <v>163</v>
      </c>
      <c r="F255" s="10">
        <v>2</v>
      </c>
      <c r="G255" s="10">
        <v>1</v>
      </c>
      <c r="H255" s="13">
        <f t="shared" ref="H255:H256" si="77">F255*G255</f>
        <v>2</v>
      </c>
      <c r="I255" s="13">
        <v>600</v>
      </c>
      <c r="J255" s="13">
        <f t="shared" si="75"/>
        <v>1200</v>
      </c>
      <c r="K255" s="13" t="s">
        <v>44</v>
      </c>
      <c r="L255" s="13">
        <v>0.5</v>
      </c>
      <c r="M255" s="13">
        <v>500</v>
      </c>
      <c r="N255" s="13">
        <f t="shared" ref="N255:N256" si="78">L255*M255</f>
        <v>250</v>
      </c>
      <c r="O255" s="13" t="s">
        <v>164</v>
      </c>
      <c r="P255" s="13">
        <v>1</v>
      </c>
      <c r="Q255" s="13">
        <v>85</v>
      </c>
      <c r="R255" s="13">
        <f t="shared" si="76"/>
        <v>85</v>
      </c>
      <c r="S255" s="22"/>
    </row>
    <row r="256" spans="1:19" ht="15" x14ac:dyDescent="0.2">
      <c r="A256" s="10"/>
      <c r="B256" s="11"/>
      <c r="C256" s="16"/>
      <c r="D256" s="10"/>
      <c r="E256" s="28"/>
      <c r="F256" s="10"/>
      <c r="G256" s="10"/>
      <c r="H256" s="13">
        <f t="shared" si="77"/>
        <v>0</v>
      </c>
      <c r="I256" s="13"/>
      <c r="J256" s="13">
        <f t="shared" si="75"/>
        <v>0</v>
      </c>
      <c r="K256" s="13"/>
      <c r="L256" s="13"/>
      <c r="M256" s="13"/>
      <c r="N256" s="13">
        <f t="shared" si="78"/>
        <v>0</v>
      </c>
      <c r="O256" s="13" t="s">
        <v>53</v>
      </c>
      <c r="P256" s="13">
        <v>0.5</v>
      </c>
      <c r="Q256" s="13">
        <v>65</v>
      </c>
      <c r="R256" s="13">
        <f t="shared" si="76"/>
        <v>32.5</v>
      </c>
      <c r="S256" s="22"/>
    </row>
    <row r="257" spans="1:19" x14ac:dyDescent="0.2">
      <c r="A257" s="10"/>
      <c r="B257" s="11"/>
      <c r="C257" s="10"/>
      <c r="D257" s="10"/>
      <c r="E257" s="10"/>
      <c r="F257" s="10"/>
      <c r="G257" s="10"/>
      <c r="H257" s="13">
        <f>F257*G257</f>
        <v>0</v>
      </c>
      <c r="I257" s="13"/>
      <c r="J257" s="13">
        <f t="shared" si="75"/>
        <v>0</v>
      </c>
      <c r="K257" s="13"/>
      <c r="L257" s="13"/>
      <c r="M257" s="13"/>
      <c r="N257" s="13">
        <f>L257*M257</f>
        <v>0</v>
      </c>
      <c r="O257" s="13"/>
      <c r="P257" s="13"/>
      <c r="Q257" s="13"/>
      <c r="R257" s="13">
        <f t="shared" si="76"/>
        <v>0</v>
      </c>
      <c r="S257" s="22"/>
    </row>
    <row r="258" spans="1:19" x14ac:dyDescent="0.2">
      <c r="A258" s="10"/>
      <c r="B258" s="11"/>
      <c r="C258" s="10"/>
      <c r="D258" s="10"/>
      <c r="E258" s="20" t="s">
        <v>40</v>
      </c>
      <c r="F258" s="10"/>
      <c r="G258" s="10"/>
      <c r="H258" s="21">
        <f>SUM(H253:H257)</f>
        <v>2</v>
      </c>
      <c r="I258" s="13"/>
      <c r="J258" s="21">
        <f>SUM(J254:J257)</f>
        <v>1200</v>
      </c>
      <c r="K258" s="13"/>
      <c r="L258" s="21">
        <f>SUM(L253:L257)</f>
        <v>0.5</v>
      </c>
      <c r="M258" s="13"/>
      <c r="N258" s="21">
        <f>SUM(N253:N257)</f>
        <v>250</v>
      </c>
      <c r="O258" s="13"/>
      <c r="P258" s="13"/>
      <c r="Q258" s="13"/>
      <c r="R258" s="21">
        <f>SUM(R253:R257)</f>
        <v>117.5</v>
      </c>
      <c r="S258" s="14">
        <f>J258+N258+R258</f>
        <v>1567.5</v>
      </c>
    </row>
    <row r="259" spans="1:19" x14ac:dyDescent="0.2">
      <c r="A259" s="10"/>
      <c r="B259" s="11"/>
      <c r="C259" s="10"/>
      <c r="D259" s="10"/>
      <c r="E259" s="20" t="s">
        <v>40</v>
      </c>
      <c r="F259" s="10"/>
      <c r="G259" s="10"/>
      <c r="H259" s="21">
        <f>H248+H252+H258</f>
        <v>5.5</v>
      </c>
      <c r="I259" s="13"/>
      <c r="J259" s="21">
        <f>J248+J252+J258</f>
        <v>3300</v>
      </c>
      <c r="K259" s="13"/>
      <c r="L259" s="21">
        <f>L248+L252+L258</f>
        <v>1.5</v>
      </c>
      <c r="M259" s="13"/>
      <c r="N259" s="21">
        <f>N248+N252+N258</f>
        <v>750</v>
      </c>
      <c r="O259" s="13"/>
      <c r="P259" s="13"/>
      <c r="Q259" s="13"/>
      <c r="R259" s="21">
        <f>R248+R252+R258</f>
        <v>769.5</v>
      </c>
      <c r="S259" s="21">
        <f>SUM(S235:S258)</f>
        <v>4819.5</v>
      </c>
    </row>
    <row r="260" spans="1:19" x14ac:dyDescent="0.2">
      <c r="C260" s="23"/>
      <c r="R260" s="24">
        <f>J259+N259+R259</f>
        <v>4819.5</v>
      </c>
      <c r="S260" s="24" t="s">
        <v>0</v>
      </c>
    </row>
    <row r="262" spans="1:19" ht="20.25" x14ac:dyDescent="0.3">
      <c r="F262" t="s">
        <v>0</v>
      </c>
      <c r="H262" s="1" t="s">
        <v>165</v>
      </c>
    </row>
    <row r="264" spans="1:19" x14ac:dyDescent="0.2">
      <c r="A264" s="2" t="s">
        <v>2</v>
      </c>
      <c r="B264" s="2" t="s">
        <v>3</v>
      </c>
      <c r="C264" s="2" t="s">
        <v>4</v>
      </c>
      <c r="D264" s="2" t="s">
        <v>5</v>
      </c>
      <c r="E264" s="2" t="s">
        <v>6</v>
      </c>
      <c r="F264" s="3" t="s">
        <v>7</v>
      </c>
      <c r="G264" s="3" t="s">
        <v>8</v>
      </c>
      <c r="H264" s="4" t="s">
        <v>9</v>
      </c>
      <c r="I264" s="4"/>
      <c r="J264" s="4"/>
      <c r="K264" s="2"/>
      <c r="L264" s="4" t="s">
        <v>10</v>
      </c>
      <c r="M264" s="4"/>
      <c r="N264" s="4"/>
      <c r="O264" s="4" t="s">
        <v>11</v>
      </c>
      <c r="P264" s="4"/>
      <c r="Q264" s="4"/>
      <c r="R264" s="4"/>
    </row>
    <row r="265" spans="1:19" ht="25.5" x14ac:dyDescent="0.2">
      <c r="A265" s="5"/>
      <c r="B265" s="5"/>
      <c r="C265" s="5"/>
      <c r="D265" s="5"/>
      <c r="E265" s="5"/>
      <c r="F265" s="6"/>
      <c r="G265" s="6"/>
      <c r="H265" s="7" t="s">
        <v>12</v>
      </c>
      <c r="I265" s="8" t="s">
        <v>13</v>
      </c>
      <c r="J265" s="7" t="s">
        <v>14</v>
      </c>
      <c r="K265" s="9"/>
      <c r="L265" s="7" t="s">
        <v>12</v>
      </c>
      <c r="M265" s="7" t="s">
        <v>15</v>
      </c>
      <c r="N265" s="7" t="s">
        <v>14</v>
      </c>
      <c r="O265" s="8" t="s">
        <v>16</v>
      </c>
      <c r="P265" s="7" t="s">
        <v>12</v>
      </c>
      <c r="Q265" s="7" t="s">
        <v>15</v>
      </c>
      <c r="R265" s="7" t="s">
        <v>14</v>
      </c>
    </row>
    <row r="266" spans="1:19" ht="15.75" x14ac:dyDescent="0.25">
      <c r="A266" s="10"/>
      <c r="B266" s="11"/>
      <c r="C266" s="10"/>
      <c r="D266" s="11"/>
      <c r="E266" s="12" t="s">
        <v>17</v>
      </c>
      <c r="F266" s="10"/>
      <c r="G266" s="10"/>
      <c r="H266" s="13">
        <f>F266*G266</f>
        <v>0</v>
      </c>
      <c r="I266" s="13"/>
      <c r="J266" s="13">
        <f>H266*I266</f>
        <v>0</v>
      </c>
      <c r="K266" s="13"/>
      <c r="L266" s="13"/>
      <c r="M266" s="13"/>
      <c r="N266" s="13">
        <f>L266*M266</f>
        <v>0</v>
      </c>
      <c r="O266" s="13"/>
      <c r="P266" s="13"/>
      <c r="Q266" s="13"/>
      <c r="R266" s="13">
        <f>P266*Q266</f>
        <v>0</v>
      </c>
      <c r="S266" s="14"/>
    </row>
    <row r="267" spans="1:19" ht="15" x14ac:dyDescent="0.2">
      <c r="A267" s="10"/>
      <c r="B267" s="11"/>
      <c r="C267" s="10"/>
      <c r="D267" s="10"/>
      <c r="E267" s="15" t="s">
        <v>18</v>
      </c>
      <c r="F267" s="10"/>
      <c r="G267" s="10"/>
      <c r="H267" s="13">
        <f>F267*G267</f>
        <v>0</v>
      </c>
      <c r="I267" s="13"/>
      <c r="J267" s="13">
        <f>H267*I267</f>
        <v>0</v>
      </c>
      <c r="K267" s="13"/>
      <c r="L267" s="13"/>
      <c r="M267" s="13"/>
      <c r="N267" s="13">
        <f>L267*M267</f>
        <v>0</v>
      </c>
      <c r="O267" s="13"/>
      <c r="P267" s="13"/>
      <c r="Q267" s="13"/>
      <c r="R267" s="13">
        <f t="shared" ref="R267:R269" si="79">P267*Q267</f>
        <v>0</v>
      </c>
      <c r="S267" s="14"/>
    </row>
    <row r="268" spans="1:19" ht="15" x14ac:dyDescent="0.2">
      <c r="A268" s="10"/>
      <c r="B268" s="11"/>
      <c r="C268" s="10"/>
      <c r="D268" s="10"/>
      <c r="E268" s="15"/>
      <c r="F268" s="10"/>
      <c r="G268" s="10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4"/>
    </row>
    <row r="269" spans="1:19" x14ac:dyDescent="0.2">
      <c r="A269" s="10"/>
      <c r="B269" s="11"/>
      <c r="C269" s="10"/>
      <c r="D269" s="10"/>
      <c r="E269" s="10"/>
      <c r="F269" s="10"/>
      <c r="G269" s="10"/>
      <c r="H269" s="13">
        <f>F269*G269</f>
        <v>0</v>
      </c>
      <c r="I269" s="13"/>
      <c r="J269" s="13">
        <f>H269*I269</f>
        <v>0</v>
      </c>
      <c r="K269" s="13"/>
      <c r="L269" s="13"/>
      <c r="M269" s="13"/>
      <c r="N269" s="13">
        <f>L269*M269</f>
        <v>0</v>
      </c>
      <c r="O269" s="13"/>
      <c r="P269" s="13"/>
      <c r="Q269" s="13"/>
      <c r="R269" s="13">
        <f t="shared" si="79"/>
        <v>0</v>
      </c>
      <c r="S269" s="19"/>
    </row>
    <row r="270" spans="1:19" x14ac:dyDescent="0.2">
      <c r="A270" s="10"/>
      <c r="B270" s="11"/>
      <c r="C270" s="10"/>
      <c r="D270" s="10"/>
      <c r="E270" s="20" t="s">
        <v>40</v>
      </c>
      <c r="F270" s="10"/>
      <c r="G270" s="10"/>
      <c r="H270" s="21">
        <f>SUM(H266:H269)</f>
        <v>0</v>
      </c>
      <c r="I270" s="13"/>
      <c r="J270" s="21">
        <f>SUM(J266:J269)</f>
        <v>0</v>
      </c>
      <c r="K270" s="13"/>
      <c r="L270" s="21">
        <f>SUM(L266:L269)</f>
        <v>0</v>
      </c>
      <c r="M270" s="13"/>
      <c r="N270" s="21">
        <f>SUM(N266:N269)</f>
        <v>0</v>
      </c>
      <c r="O270" s="13"/>
      <c r="P270" s="13"/>
      <c r="Q270" s="13"/>
      <c r="R270" s="21">
        <f>SUM(R266:R269)</f>
        <v>0</v>
      </c>
      <c r="S270" s="14">
        <f>J270+N270+R270</f>
        <v>0</v>
      </c>
    </row>
    <row r="271" spans="1:19" ht="15" x14ac:dyDescent="0.2">
      <c r="A271" s="10" t="s">
        <v>0</v>
      </c>
      <c r="B271" s="11"/>
      <c r="C271" s="10"/>
      <c r="D271" s="10"/>
      <c r="E271" s="15" t="s">
        <v>41</v>
      </c>
      <c r="F271" s="10"/>
      <c r="G271" s="10"/>
      <c r="H271" s="13">
        <f>F271*G271</f>
        <v>0</v>
      </c>
      <c r="I271" s="13"/>
      <c r="J271" s="13">
        <f>H271*I271</f>
        <v>0</v>
      </c>
      <c r="K271" s="13"/>
      <c r="L271" s="13"/>
      <c r="M271" s="13"/>
      <c r="N271" s="13">
        <f>L271*M271</f>
        <v>0</v>
      </c>
      <c r="O271" s="13"/>
      <c r="P271" s="13"/>
      <c r="Q271" s="13"/>
      <c r="R271" s="13">
        <f>P271</f>
        <v>0</v>
      </c>
      <c r="S271" s="22"/>
    </row>
    <row r="272" spans="1:19" ht="15" x14ac:dyDescent="0.2">
      <c r="A272" s="10"/>
      <c r="B272" s="11"/>
      <c r="C272" s="10"/>
      <c r="D272" s="10"/>
      <c r="E272" s="15"/>
      <c r="F272" s="10"/>
      <c r="G272" s="10"/>
      <c r="H272" s="13">
        <f t="shared" ref="H272:H273" si="80">F272*G272</f>
        <v>0</v>
      </c>
      <c r="I272" s="13"/>
      <c r="J272" s="13">
        <f t="shared" ref="J272:J273" si="81">H272*I272</f>
        <v>0</v>
      </c>
      <c r="K272" s="13"/>
      <c r="L272" s="13"/>
      <c r="M272" s="13"/>
      <c r="N272" s="13">
        <f t="shared" ref="N272" si="82">L272*M272</f>
        <v>0</v>
      </c>
      <c r="O272" s="13"/>
      <c r="P272" s="13"/>
      <c r="Q272" s="13"/>
      <c r="R272" s="13">
        <f t="shared" ref="R272:R273" si="83">P272*Q272</f>
        <v>0</v>
      </c>
      <c r="S272" s="22"/>
    </row>
    <row r="273" spans="1:19" x14ac:dyDescent="0.2">
      <c r="A273" s="10"/>
      <c r="B273" s="11"/>
      <c r="C273" s="10"/>
      <c r="D273" s="10"/>
      <c r="E273" s="10"/>
      <c r="F273" s="10"/>
      <c r="G273" s="10"/>
      <c r="H273" s="13">
        <f t="shared" si="80"/>
        <v>0</v>
      </c>
      <c r="I273" s="13"/>
      <c r="J273" s="13">
        <f t="shared" si="81"/>
        <v>0</v>
      </c>
      <c r="K273" s="13"/>
      <c r="L273" s="13"/>
      <c r="M273" s="13"/>
      <c r="N273" s="13">
        <f>L273*M273</f>
        <v>0</v>
      </c>
      <c r="O273" s="13"/>
      <c r="P273" s="13"/>
      <c r="Q273" s="13"/>
      <c r="R273" s="13">
        <f t="shared" si="83"/>
        <v>0</v>
      </c>
      <c r="S273" s="14"/>
    </row>
    <row r="274" spans="1:19" x14ac:dyDescent="0.2">
      <c r="A274" s="10"/>
      <c r="B274" s="11"/>
      <c r="C274" s="10"/>
      <c r="D274" s="10"/>
      <c r="E274" s="20" t="s">
        <v>40</v>
      </c>
      <c r="F274" s="10"/>
      <c r="G274" s="10"/>
      <c r="H274" s="21">
        <f>SUM(H271:H273)</f>
        <v>0</v>
      </c>
      <c r="I274" s="13"/>
      <c r="J274" s="21">
        <f>SUM(J271:J273)</f>
        <v>0</v>
      </c>
      <c r="K274" s="13"/>
      <c r="L274" s="21">
        <f>SUM(L271:L273)</f>
        <v>0</v>
      </c>
      <c r="M274" s="13"/>
      <c r="N274" s="21">
        <f>SUM(N271:N273)</f>
        <v>0</v>
      </c>
      <c r="O274" s="13"/>
      <c r="P274" s="13"/>
      <c r="Q274" s="13"/>
      <c r="R274" s="21">
        <f>SUM(R271:R273)</f>
        <v>0</v>
      </c>
      <c r="S274" s="14">
        <f>J274+N274+R274</f>
        <v>0</v>
      </c>
    </row>
    <row r="275" spans="1:19" ht="15" x14ac:dyDescent="0.2">
      <c r="A275" s="10"/>
      <c r="B275" s="11"/>
      <c r="C275" s="10"/>
      <c r="D275" s="10"/>
      <c r="E275" s="15" t="s">
        <v>49</v>
      </c>
      <c r="F275" s="10"/>
      <c r="G275" s="10"/>
      <c r="H275" s="13">
        <f>F275*G275</f>
        <v>0</v>
      </c>
      <c r="I275" s="13"/>
      <c r="J275" s="13">
        <f>H275*I275</f>
        <v>0</v>
      </c>
      <c r="K275" s="13"/>
      <c r="L275" s="13"/>
      <c r="M275" s="13"/>
      <c r="N275" s="13">
        <f>L275*M275</f>
        <v>0</v>
      </c>
      <c r="O275" s="13"/>
      <c r="P275" s="13"/>
      <c r="Q275" s="13"/>
      <c r="R275" s="13">
        <f>P275*Q275</f>
        <v>0</v>
      </c>
      <c r="S275" s="22"/>
    </row>
    <row r="276" spans="1:19" ht="63.75" x14ac:dyDescent="0.2">
      <c r="A276" s="10">
        <v>1</v>
      </c>
      <c r="B276" s="11" t="s">
        <v>166</v>
      </c>
      <c r="C276" s="16">
        <v>45160</v>
      </c>
      <c r="D276" s="10" t="s">
        <v>75</v>
      </c>
      <c r="E276" s="15" t="s">
        <v>167</v>
      </c>
      <c r="F276" s="10">
        <v>1</v>
      </c>
      <c r="G276" s="10">
        <v>1</v>
      </c>
      <c r="H276" s="13">
        <f>F276*G276</f>
        <v>1</v>
      </c>
      <c r="I276" s="13">
        <v>600</v>
      </c>
      <c r="J276" s="13">
        <f>H276*I276</f>
        <v>600</v>
      </c>
      <c r="K276" s="13"/>
      <c r="L276" s="13"/>
      <c r="M276" s="13"/>
      <c r="N276" s="13">
        <f>L276*M276</f>
        <v>0</v>
      </c>
      <c r="O276" s="13" t="s">
        <v>168</v>
      </c>
      <c r="P276" s="13">
        <v>2</v>
      </c>
      <c r="Q276" s="13">
        <v>370</v>
      </c>
      <c r="R276" s="13">
        <f>P276*Q276</f>
        <v>740</v>
      </c>
      <c r="S276" s="22"/>
    </row>
    <row r="277" spans="1:19" ht="15" x14ac:dyDescent="0.2">
      <c r="A277" s="10"/>
      <c r="B277" s="11"/>
      <c r="C277" s="16"/>
      <c r="D277" s="10"/>
      <c r="E277" s="15"/>
      <c r="F277" s="10"/>
      <c r="G277" s="10"/>
      <c r="H277" s="13">
        <f>F277*G277</f>
        <v>0</v>
      </c>
      <c r="I277" s="13"/>
      <c r="J277" s="13">
        <f t="shared" ref="J277:J278" si="84">H277*I277</f>
        <v>0</v>
      </c>
      <c r="K277" s="13"/>
      <c r="L277" s="13"/>
      <c r="M277" s="13"/>
      <c r="N277" s="13">
        <f>L277*M277</f>
        <v>0</v>
      </c>
      <c r="O277" s="13" t="s">
        <v>169</v>
      </c>
      <c r="P277" s="13">
        <v>1</v>
      </c>
      <c r="Q277" s="13">
        <v>177</v>
      </c>
      <c r="R277" s="13">
        <f t="shared" ref="R277:R278" si="85">P277*Q277</f>
        <v>177</v>
      </c>
      <c r="S277" s="22"/>
    </row>
    <row r="278" spans="1:19" x14ac:dyDescent="0.2">
      <c r="A278" s="10"/>
      <c r="B278" s="11"/>
      <c r="C278" s="10"/>
      <c r="D278" s="10"/>
      <c r="E278" s="10"/>
      <c r="F278" s="10"/>
      <c r="G278" s="10"/>
      <c r="H278" s="13">
        <f>F278*G278</f>
        <v>0</v>
      </c>
      <c r="I278" s="13"/>
      <c r="J278" s="13">
        <f t="shared" si="84"/>
        <v>0</v>
      </c>
      <c r="K278" s="13"/>
      <c r="L278" s="13"/>
      <c r="M278" s="13"/>
      <c r="N278" s="13">
        <f>L278*M278</f>
        <v>0</v>
      </c>
      <c r="O278" s="13"/>
      <c r="P278" s="13"/>
      <c r="Q278" s="13"/>
      <c r="R278" s="13">
        <f t="shared" si="85"/>
        <v>0</v>
      </c>
      <c r="S278" s="22"/>
    </row>
    <row r="279" spans="1:19" x14ac:dyDescent="0.2">
      <c r="A279" s="10"/>
      <c r="B279" s="11"/>
      <c r="C279" s="10"/>
      <c r="D279" s="10"/>
      <c r="E279" s="20" t="s">
        <v>40</v>
      </c>
      <c r="F279" s="10"/>
      <c r="G279" s="10"/>
      <c r="H279" s="21">
        <f>SUM(H275:H278)</f>
        <v>1</v>
      </c>
      <c r="I279" s="13"/>
      <c r="J279" s="21">
        <f>SUM(J276:J278)</f>
        <v>600</v>
      </c>
      <c r="K279" s="13"/>
      <c r="L279" s="21">
        <f>SUM(L275:L278)</f>
        <v>0</v>
      </c>
      <c r="M279" s="13"/>
      <c r="N279" s="21">
        <f>SUM(N275:N278)</f>
        <v>0</v>
      </c>
      <c r="O279" s="13"/>
      <c r="P279" s="13"/>
      <c r="Q279" s="13"/>
      <c r="R279" s="21">
        <f>SUM(R275:R278)</f>
        <v>917</v>
      </c>
      <c r="S279" s="14">
        <f>J279+N279+R279</f>
        <v>1517</v>
      </c>
    </row>
    <row r="280" spans="1:19" x14ac:dyDescent="0.2">
      <c r="A280" s="10"/>
      <c r="B280" s="11"/>
      <c r="C280" s="10"/>
      <c r="D280" s="10"/>
      <c r="E280" s="20" t="s">
        <v>40</v>
      </c>
      <c r="F280" s="10"/>
      <c r="G280" s="10"/>
      <c r="H280" s="21">
        <f>H270+H274+H279</f>
        <v>1</v>
      </c>
      <c r="I280" s="13"/>
      <c r="J280" s="21">
        <f>J270+J274+J279</f>
        <v>600</v>
      </c>
      <c r="K280" s="13"/>
      <c r="L280" s="21">
        <f>L270+L274+L279</f>
        <v>0</v>
      </c>
      <c r="M280" s="13"/>
      <c r="N280" s="21">
        <f>N270+N274+N279</f>
        <v>0</v>
      </c>
      <c r="O280" s="13"/>
      <c r="P280" s="13"/>
      <c r="Q280" s="13"/>
      <c r="R280" s="21">
        <f>R270+R274+R279</f>
        <v>917</v>
      </c>
      <c r="S280" s="21">
        <f>SUM(S266:S279)</f>
        <v>1517</v>
      </c>
    </row>
    <row r="281" spans="1:19" x14ac:dyDescent="0.2">
      <c r="C281" s="23"/>
      <c r="R281" s="24">
        <f>J280+N280+R280</f>
        <v>1517</v>
      </c>
      <c r="S281" s="24" t="s">
        <v>0</v>
      </c>
    </row>
    <row r="283" spans="1:19" ht="20.25" x14ac:dyDescent="0.3">
      <c r="F283" t="s">
        <v>0</v>
      </c>
      <c r="H283" s="1" t="s">
        <v>170</v>
      </c>
    </row>
    <row r="285" spans="1:19" x14ac:dyDescent="0.2">
      <c r="A285" s="2" t="s">
        <v>2</v>
      </c>
      <c r="B285" s="2" t="s">
        <v>3</v>
      </c>
      <c r="C285" s="2" t="s">
        <v>4</v>
      </c>
      <c r="D285" s="2" t="s">
        <v>5</v>
      </c>
      <c r="E285" s="2" t="s">
        <v>6</v>
      </c>
      <c r="F285" s="3" t="s">
        <v>7</v>
      </c>
      <c r="G285" s="3" t="s">
        <v>8</v>
      </c>
      <c r="H285" s="4" t="s">
        <v>9</v>
      </c>
      <c r="I285" s="4"/>
      <c r="J285" s="4"/>
      <c r="K285" s="2"/>
      <c r="L285" s="4" t="s">
        <v>10</v>
      </c>
      <c r="M285" s="4"/>
      <c r="N285" s="4"/>
      <c r="O285" s="4" t="s">
        <v>11</v>
      </c>
      <c r="P285" s="4"/>
      <c r="Q285" s="4"/>
      <c r="R285" s="4"/>
    </row>
    <row r="286" spans="1:19" ht="25.5" x14ac:dyDescent="0.2">
      <c r="A286" s="5"/>
      <c r="B286" s="5"/>
      <c r="C286" s="5"/>
      <c r="D286" s="5"/>
      <c r="E286" s="5"/>
      <c r="F286" s="6"/>
      <c r="G286" s="6"/>
      <c r="H286" s="7" t="s">
        <v>12</v>
      </c>
      <c r="I286" s="8" t="s">
        <v>13</v>
      </c>
      <c r="J286" s="7" t="s">
        <v>14</v>
      </c>
      <c r="K286" s="9"/>
      <c r="L286" s="7" t="s">
        <v>12</v>
      </c>
      <c r="M286" s="7" t="s">
        <v>15</v>
      </c>
      <c r="N286" s="7" t="s">
        <v>14</v>
      </c>
      <c r="O286" s="8" t="s">
        <v>16</v>
      </c>
      <c r="P286" s="7" t="s">
        <v>12</v>
      </c>
      <c r="Q286" s="7" t="s">
        <v>15</v>
      </c>
      <c r="R286" s="7" t="s">
        <v>14</v>
      </c>
    </row>
    <row r="287" spans="1:19" ht="15.75" x14ac:dyDescent="0.25">
      <c r="A287" s="10"/>
      <c r="B287" s="11"/>
      <c r="C287" s="10"/>
      <c r="D287" s="11"/>
      <c r="E287" s="12" t="s">
        <v>171</v>
      </c>
      <c r="F287" s="10"/>
      <c r="G287" s="10"/>
      <c r="H287" s="13">
        <f>F287*G287</f>
        <v>0</v>
      </c>
      <c r="I287" s="13"/>
      <c r="J287" s="13">
        <f>H287*I287</f>
        <v>0</v>
      </c>
      <c r="K287" s="13"/>
      <c r="L287" s="13"/>
      <c r="M287" s="13"/>
      <c r="N287" s="13">
        <f>L287*M287</f>
        <v>0</v>
      </c>
      <c r="O287" s="13"/>
      <c r="P287" s="13"/>
      <c r="Q287" s="13"/>
      <c r="R287" s="13">
        <f>P287*Q287</f>
        <v>0</v>
      </c>
      <c r="S287" s="14"/>
    </row>
    <row r="288" spans="1:19" ht="15" x14ac:dyDescent="0.2">
      <c r="A288" s="10"/>
      <c r="B288" s="11"/>
      <c r="C288" s="10"/>
      <c r="D288" s="10"/>
      <c r="E288" s="15" t="s">
        <v>18</v>
      </c>
      <c r="F288" s="10"/>
      <c r="G288" s="10"/>
      <c r="H288" s="13">
        <f>F288*G288</f>
        <v>0</v>
      </c>
      <c r="I288" s="13"/>
      <c r="J288" s="13">
        <f>H288*I288</f>
        <v>0</v>
      </c>
      <c r="K288" s="13"/>
      <c r="L288" s="13"/>
      <c r="M288" s="13"/>
      <c r="N288" s="13">
        <f>L288*M288</f>
        <v>0</v>
      </c>
      <c r="O288" s="13"/>
      <c r="P288" s="13"/>
      <c r="Q288" s="13"/>
      <c r="R288" s="13">
        <f t="shared" ref="R288:R293" si="86">P288*Q288</f>
        <v>0</v>
      </c>
      <c r="S288" s="14"/>
    </row>
    <row r="289" spans="1:19" ht="15" x14ac:dyDescent="0.2">
      <c r="A289" s="10"/>
      <c r="B289" s="11"/>
      <c r="C289" s="10"/>
      <c r="D289" s="10"/>
      <c r="E289" s="15"/>
      <c r="F289" s="10"/>
      <c r="G289" s="10"/>
      <c r="H289" s="13">
        <f t="shared" ref="H289:H291" si="87">F289*G289</f>
        <v>0</v>
      </c>
      <c r="I289" s="13"/>
      <c r="J289" s="13">
        <f t="shared" ref="J289:J291" si="88">H289*I289</f>
        <v>0</v>
      </c>
      <c r="K289" s="13"/>
      <c r="L289" s="13"/>
      <c r="M289" s="13"/>
      <c r="N289" s="13">
        <f t="shared" ref="N289:N291" si="89">L289*M289</f>
        <v>0</v>
      </c>
      <c r="O289" s="13"/>
      <c r="P289" s="13"/>
      <c r="Q289" s="13"/>
      <c r="R289" s="13">
        <f t="shared" si="86"/>
        <v>0</v>
      </c>
      <c r="S289" s="14"/>
    </row>
    <row r="290" spans="1:19" ht="102" x14ac:dyDescent="0.2">
      <c r="A290" s="10">
        <v>1</v>
      </c>
      <c r="B290" s="11" t="s">
        <v>172</v>
      </c>
      <c r="C290" s="16">
        <v>45196</v>
      </c>
      <c r="D290" s="10"/>
      <c r="E290" s="15" t="s">
        <v>173</v>
      </c>
      <c r="F290" s="10">
        <v>1</v>
      </c>
      <c r="G290" s="10">
        <v>2</v>
      </c>
      <c r="H290" s="13">
        <f t="shared" si="87"/>
        <v>2</v>
      </c>
      <c r="I290" s="13">
        <v>600</v>
      </c>
      <c r="J290" s="13">
        <f t="shared" si="88"/>
        <v>1200</v>
      </c>
      <c r="K290" s="13" t="s">
        <v>44</v>
      </c>
      <c r="L290" s="13">
        <v>0.5</v>
      </c>
      <c r="M290" s="13">
        <v>500</v>
      </c>
      <c r="N290" s="13">
        <f t="shared" si="89"/>
        <v>250</v>
      </c>
      <c r="O290" s="13" t="s">
        <v>29</v>
      </c>
      <c r="P290" s="13">
        <v>2</v>
      </c>
      <c r="Q290" s="13">
        <v>240</v>
      </c>
      <c r="R290" s="13">
        <f t="shared" si="86"/>
        <v>480</v>
      </c>
      <c r="S290" s="14"/>
    </row>
    <row r="291" spans="1:19" ht="15" x14ac:dyDescent="0.2">
      <c r="A291" s="10"/>
      <c r="B291" s="11"/>
      <c r="C291" s="10"/>
      <c r="D291" s="10"/>
      <c r="E291" s="15"/>
      <c r="F291" s="10"/>
      <c r="G291" s="10"/>
      <c r="H291" s="13">
        <f t="shared" si="87"/>
        <v>0</v>
      </c>
      <c r="I291" s="13"/>
      <c r="J291" s="13">
        <f t="shared" si="88"/>
        <v>0</v>
      </c>
      <c r="K291" s="13"/>
      <c r="L291" s="13"/>
      <c r="M291" s="13"/>
      <c r="N291" s="13">
        <f t="shared" si="89"/>
        <v>0</v>
      </c>
      <c r="O291" s="13" t="s">
        <v>39</v>
      </c>
      <c r="P291" s="13">
        <v>0.5</v>
      </c>
      <c r="Q291" s="13">
        <v>70</v>
      </c>
      <c r="R291" s="13">
        <f t="shared" si="86"/>
        <v>35</v>
      </c>
      <c r="S291" s="14"/>
    </row>
    <row r="292" spans="1:19" ht="76.5" x14ac:dyDescent="0.2">
      <c r="A292" s="10">
        <v>1</v>
      </c>
      <c r="B292" s="11" t="s">
        <v>174</v>
      </c>
      <c r="C292" s="16">
        <v>45177</v>
      </c>
      <c r="D292" s="10"/>
      <c r="E292" s="18" t="s">
        <v>175</v>
      </c>
      <c r="F292" s="10"/>
      <c r="G292" s="10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26">
        <v>7000</v>
      </c>
      <c r="S292" s="19"/>
    </row>
    <row r="293" spans="1:19" x14ac:dyDescent="0.2">
      <c r="A293" s="10"/>
      <c r="B293" s="11"/>
      <c r="C293" s="10"/>
      <c r="D293" s="10"/>
      <c r="E293" s="10"/>
      <c r="F293" s="10"/>
      <c r="G293" s="10"/>
      <c r="H293" s="13">
        <f>F293*G293</f>
        <v>0</v>
      </c>
      <c r="I293" s="13"/>
      <c r="J293" s="13">
        <f>H293*I293</f>
        <v>0</v>
      </c>
      <c r="K293" s="13"/>
      <c r="L293" s="13"/>
      <c r="M293" s="13"/>
      <c r="N293" s="13">
        <f>L293*M293</f>
        <v>0</v>
      </c>
      <c r="O293" s="13"/>
      <c r="P293" s="13"/>
      <c r="Q293" s="13"/>
      <c r="R293" s="13">
        <f t="shared" si="86"/>
        <v>0</v>
      </c>
      <c r="S293" s="19"/>
    </row>
    <row r="294" spans="1:19" x14ac:dyDescent="0.2">
      <c r="A294" s="10"/>
      <c r="B294" s="11"/>
      <c r="C294" s="10"/>
      <c r="D294" s="10"/>
      <c r="E294" s="20" t="s">
        <v>40</v>
      </c>
      <c r="F294" s="10"/>
      <c r="G294" s="10"/>
      <c r="H294" s="21">
        <f>SUM(H287:H293)</f>
        <v>2</v>
      </c>
      <c r="I294" s="13"/>
      <c r="J294" s="21">
        <f>SUM(J287:J293)</f>
        <v>1200</v>
      </c>
      <c r="K294" s="13"/>
      <c r="L294" s="21">
        <f>SUM(L287:L293)</f>
        <v>0.5</v>
      </c>
      <c r="M294" s="13"/>
      <c r="N294" s="21">
        <f>SUM(N287:N293)</f>
        <v>250</v>
      </c>
      <c r="O294" s="13"/>
      <c r="P294" s="13"/>
      <c r="Q294" s="13"/>
      <c r="R294" s="21">
        <f>SUM(R287:R293)</f>
        <v>7515</v>
      </c>
      <c r="S294" s="14">
        <f>J294+N294+R294</f>
        <v>8965</v>
      </c>
    </row>
    <row r="295" spans="1:19" ht="15" x14ac:dyDescent="0.2">
      <c r="A295" s="10" t="s">
        <v>0</v>
      </c>
      <c r="B295" s="11"/>
      <c r="C295" s="10"/>
      <c r="D295" s="10"/>
      <c r="E295" s="15" t="s">
        <v>41</v>
      </c>
      <c r="F295" s="10"/>
      <c r="G295" s="10"/>
      <c r="H295" s="13">
        <f>F295*G295</f>
        <v>0</v>
      </c>
      <c r="I295" s="13"/>
      <c r="J295" s="13">
        <f>H295*I295</f>
        <v>0</v>
      </c>
      <c r="K295" s="13"/>
      <c r="L295" s="13"/>
      <c r="M295" s="13"/>
      <c r="N295" s="13">
        <f>L295*M295</f>
        <v>0</v>
      </c>
      <c r="O295" s="13"/>
      <c r="P295" s="13"/>
      <c r="Q295" s="13"/>
      <c r="R295" s="13">
        <f>P295</f>
        <v>0</v>
      </c>
      <c r="S295" s="22"/>
    </row>
    <row r="296" spans="1:19" ht="38.25" x14ac:dyDescent="0.2">
      <c r="A296" s="10">
        <v>1</v>
      </c>
      <c r="B296" s="11" t="s">
        <v>176</v>
      </c>
      <c r="C296" s="16">
        <v>45170</v>
      </c>
      <c r="D296" s="10"/>
      <c r="E296" s="15" t="s">
        <v>0</v>
      </c>
      <c r="F296" s="10"/>
      <c r="G296" s="10"/>
      <c r="H296" s="13">
        <f t="shared" ref="H296:H298" si="90">F296*G296</f>
        <v>0</v>
      </c>
      <c r="I296" s="13"/>
      <c r="J296" s="13">
        <f>H296*I296</f>
        <v>0</v>
      </c>
      <c r="K296" s="13" t="s">
        <v>177</v>
      </c>
      <c r="L296" s="13">
        <v>4</v>
      </c>
      <c r="M296" s="13">
        <v>2000</v>
      </c>
      <c r="N296" s="13">
        <f t="shared" ref="N296:N297" si="91">L296*M296</f>
        <v>8000</v>
      </c>
      <c r="O296" s="17" t="s">
        <v>178</v>
      </c>
      <c r="P296" s="13">
        <v>12</v>
      </c>
      <c r="Q296" s="13">
        <v>1800</v>
      </c>
      <c r="R296" s="13">
        <f>P296*Q296</f>
        <v>21600</v>
      </c>
      <c r="S296" s="22"/>
    </row>
    <row r="297" spans="1:19" ht="15" x14ac:dyDescent="0.2">
      <c r="A297" s="10"/>
      <c r="B297" s="11"/>
      <c r="C297" s="10"/>
      <c r="D297" s="10"/>
      <c r="E297" s="15"/>
      <c r="F297" s="10"/>
      <c r="G297" s="10"/>
      <c r="H297" s="13">
        <f t="shared" si="90"/>
        <v>0</v>
      </c>
      <c r="I297" s="13"/>
      <c r="J297" s="13">
        <f>H297*I297</f>
        <v>0</v>
      </c>
      <c r="K297" s="13"/>
      <c r="L297" s="13"/>
      <c r="M297" s="13"/>
      <c r="N297" s="13">
        <f t="shared" si="91"/>
        <v>0</v>
      </c>
      <c r="O297" s="17"/>
      <c r="P297" s="13"/>
      <c r="Q297" s="13"/>
      <c r="R297" s="13">
        <f t="shared" ref="R297:R298" si="92">P297*Q297</f>
        <v>0</v>
      </c>
      <c r="S297" s="22"/>
    </row>
    <row r="298" spans="1:19" x14ac:dyDescent="0.2">
      <c r="A298" s="10"/>
      <c r="B298" s="11"/>
      <c r="C298" s="10"/>
      <c r="D298" s="10"/>
      <c r="E298" s="10"/>
      <c r="F298" s="10"/>
      <c r="G298" s="10"/>
      <c r="H298" s="13">
        <f t="shared" si="90"/>
        <v>0</v>
      </c>
      <c r="I298" s="13"/>
      <c r="J298" s="13">
        <f t="shared" ref="J298" si="93">H298*I298</f>
        <v>0</v>
      </c>
      <c r="K298" s="13"/>
      <c r="L298" s="13"/>
      <c r="M298" s="13"/>
      <c r="N298" s="13">
        <f>L298*M298</f>
        <v>0</v>
      </c>
      <c r="O298" s="13"/>
      <c r="P298" s="13"/>
      <c r="Q298" s="13"/>
      <c r="R298" s="13">
        <f t="shared" si="92"/>
        <v>0</v>
      </c>
      <c r="S298" s="14"/>
    </row>
    <row r="299" spans="1:19" x14ac:dyDescent="0.2">
      <c r="A299" s="10"/>
      <c r="B299" s="11"/>
      <c r="C299" s="10"/>
      <c r="D299" s="10"/>
      <c r="E299" s="20" t="s">
        <v>40</v>
      </c>
      <c r="F299" s="10"/>
      <c r="G299" s="10"/>
      <c r="H299" s="21">
        <f>SUM(H295:H298)</f>
        <v>0</v>
      </c>
      <c r="I299" s="13"/>
      <c r="J299" s="21">
        <f>SUM(J295:J298)</f>
        <v>0</v>
      </c>
      <c r="K299" s="13"/>
      <c r="L299" s="21">
        <f>SUM(L295:L298)</f>
        <v>4</v>
      </c>
      <c r="M299" s="13"/>
      <c r="N299" s="21">
        <f>SUM(N295:N298)</f>
        <v>8000</v>
      </c>
      <c r="O299" s="13"/>
      <c r="P299" s="13"/>
      <c r="Q299" s="13"/>
      <c r="R299" s="21">
        <f>SUM(R295:R298)</f>
        <v>21600</v>
      </c>
      <c r="S299" s="14">
        <f>J299+N299+R299</f>
        <v>29600</v>
      </c>
    </row>
    <row r="300" spans="1:19" ht="15" x14ac:dyDescent="0.2">
      <c r="A300" s="10"/>
      <c r="B300" s="11"/>
      <c r="C300" s="10"/>
      <c r="D300" s="10"/>
      <c r="E300" s="15" t="s">
        <v>49</v>
      </c>
      <c r="F300" s="10"/>
      <c r="G300" s="10"/>
      <c r="H300" s="13">
        <f>F300*G300</f>
        <v>0</v>
      </c>
      <c r="I300" s="13"/>
      <c r="J300" s="13">
        <f>H300*I300</f>
        <v>0</v>
      </c>
      <c r="K300" s="13"/>
      <c r="L300" s="13"/>
      <c r="M300" s="13"/>
      <c r="N300" s="13">
        <f>L300*M300</f>
        <v>0</v>
      </c>
      <c r="O300" s="13"/>
      <c r="P300" s="13"/>
      <c r="Q300" s="13"/>
      <c r="R300" s="13">
        <f>P300*Q300</f>
        <v>0</v>
      </c>
      <c r="S300" s="22"/>
    </row>
    <row r="301" spans="1:19" ht="76.5" x14ac:dyDescent="0.2">
      <c r="A301" s="10">
        <v>1</v>
      </c>
      <c r="B301" s="11" t="s">
        <v>179</v>
      </c>
      <c r="C301" s="16">
        <v>45181</v>
      </c>
      <c r="D301" s="10"/>
      <c r="E301" s="15" t="s">
        <v>55</v>
      </c>
      <c r="F301" s="10">
        <v>2</v>
      </c>
      <c r="G301" s="10">
        <v>1</v>
      </c>
      <c r="H301" s="13">
        <f t="shared" ref="H301:H304" si="94">F301*G301</f>
        <v>2</v>
      </c>
      <c r="I301" s="13">
        <v>600</v>
      </c>
      <c r="J301" s="13">
        <f t="shared" ref="J301:J305" si="95">H301*I301</f>
        <v>1200</v>
      </c>
      <c r="K301" s="13" t="s">
        <v>44</v>
      </c>
      <c r="L301" s="13">
        <v>0.5</v>
      </c>
      <c r="M301" s="13">
        <v>500</v>
      </c>
      <c r="N301" s="13">
        <f t="shared" ref="N301:N304" si="96">L301*M301</f>
        <v>250</v>
      </c>
      <c r="O301" s="13" t="s">
        <v>53</v>
      </c>
      <c r="P301" s="13">
        <v>0.5</v>
      </c>
      <c r="Q301" s="13">
        <v>68</v>
      </c>
      <c r="R301" s="13">
        <f t="shared" ref="R301:R305" si="97">P301*Q301</f>
        <v>34</v>
      </c>
      <c r="S301" s="22"/>
    </row>
    <row r="302" spans="1:19" ht="15" x14ac:dyDescent="0.2">
      <c r="A302" s="10"/>
      <c r="B302" s="11"/>
      <c r="C302" s="16"/>
      <c r="D302" s="10"/>
      <c r="E302" s="15"/>
      <c r="F302" s="10"/>
      <c r="G302" s="10"/>
      <c r="H302" s="13">
        <f t="shared" si="94"/>
        <v>0</v>
      </c>
      <c r="I302" s="13"/>
      <c r="J302" s="13">
        <f t="shared" si="95"/>
        <v>0</v>
      </c>
      <c r="K302" s="13"/>
      <c r="L302" s="13"/>
      <c r="M302" s="13"/>
      <c r="N302" s="13">
        <f t="shared" si="96"/>
        <v>0</v>
      </c>
      <c r="O302" s="13"/>
      <c r="P302" s="13"/>
      <c r="Q302" s="13"/>
      <c r="R302" s="13">
        <f t="shared" si="97"/>
        <v>0</v>
      </c>
      <c r="S302" s="22"/>
    </row>
    <row r="303" spans="1:19" ht="15" x14ac:dyDescent="0.2">
      <c r="A303" s="10">
        <v>2</v>
      </c>
      <c r="B303" s="11" t="s">
        <v>180</v>
      </c>
      <c r="C303" s="16">
        <v>45184</v>
      </c>
      <c r="D303" s="10"/>
      <c r="E303" s="15" t="s">
        <v>104</v>
      </c>
      <c r="F303" s="10">
        <v>3</v>
      </c>
      <c r="G303" s="10">
        <v>1</v>
      </c>
      <c r="H303" s="13">
        <f t="shared" si="94"/>
        <v>3</v>
      </c>
      <c r="I303" s="13">
        <v>600</v>
      </c>
      <c r="J303" s="13">
        <f t="shared" si="95"/>
        <v>1800</v>
      </c>
      <c r="K303" s="13"/>
      <c r="L303" s="13"/>
      <c r="M303" s="13"/>
      <c r="N303" s="13">
        <f t="shared" si="96"/>
        <v>0</v>
      </c>
      <c r="O303" s="13" t="s">
        <v>168</v>
      </c>
      <c r="P303" s="13">
        <v>1</v>
      </c>
      <c r="Q303" s="13">
        <v>235</v>
      </c>
      <c r="R303" s="13">
        <f t="shared" si="97"/>
        <v>235</v>
      </c>
      <c r="S303" s="22"/>
    </row>
    <row r="304" spans="1:19" ht="15" x14ac:dyDescent="0.2">
      <c r="A304" s="10"/>
      <c r="B304" s="11"/>
      <c r="C304" s="16"/>
      <c r="D304" s="10"/>
      <c r="E304" s="15"/>
      <c r="F304" s="10"/>
      <c r="G304" s="10"/>
      <c r="H304" s="13">
        <f t="shared" si="94"/>
        <v>0</v>
      </c>
      <c r="I304" s="13"/>
      <c r="J304" s="13">
        <f t="shared" si="95"/>
        <v>0</v>
      </c>
      <c r="K304" s="13"/>
      <c r="L304" s="13"/>
      <c r="M304" s="13"/>
      <c r="N304" s="13">
        <f t="shared" si="96"/>
        <v>0</v>
      </c>
      <c r="O304" s="13"/>
      <c r="P304" s="13"/>
      <c r="Q304" s="13"/>
      <c r="R304" s="13">
        <f t="shared" si="97"/>
        <v>0</v>
      </c>
      <c r="S304" s="22"/>
    </row>
    <row r="305" spans="1:19" x14ac:dyDescent="0.2">
      <c r="A305" s="10"/>
      <c r="B305" s="11"/>
      <c r="C305" s="10"/>
      <c r="D305" s="10"/>
      <c r="E305" s="10"/>
      <c r="F305" s="10"/>
      <c r="G305" s="10"/>
      <c r="H305" s="13">
        <f>F305*G305</f>
        <v>0</v>
      </c>
      <c r="I305" s="13"/>
      <c r="J305" s="13">
        <f t="shared" si="95"/>
        <v>0</v>
      </c>
      <c r="K305" s="13"/>
      <c r="L305" s="13"/>
      <c r="M305" s="13"/>
      <c r="N305" s="13">
        <f>L305*M305</f>
        <v>0</v>
      </c>
      <c r="O305" s="13"/>
      <c r="P305" s="13"/>
      <c r="Q305" s="13"/>
      <c r="R305" s="13">
        <f t="shared" si="97"/>
        <v>0</v>
      </c>
      <c r="S305" s="22"/>
    </row>
    <row r="306" spans="1:19" x14ac:dyDescent="0.2">
      <c r="A306" s="10"/>
      <c r="B306" s="11"/>
      <c r="C306" s="10"/>
      <c r="D306" s="10"/>
      <c r="E306" s="20" t="s">
        <v>40</v>
      </c>
      <c r="F306" s="10"/>
      <c r="G306" s="10"/>
      <c r="H306" s="21">
        <f>SUM(H300:H305)</f>
        <v>5</v>
      </c>
      <c r="I306" s="13"/>
      <c r="J306" s="21">
        <f>SUM(J301:J305)</f>
        <v>3000</v>
      </c>
      <c r="K306" s="13"/>
      <c r="L306" s="21">
        <f>SUM(L300:L305)</f>
        <v>0.5</v>
      </c>
      <c r="M306" s="13"/>
      <c r="N306" s="21">
        <f>SUM(N300:N305)</f>
        <v>250</v>
      </c>
      <c r="O306" s="13"/>
      <c r="P306" s="13"/>
      <c r="Q306" s="13"/>
      <c r="R306" s="21">
        <f>SUM(R300:R305)</f>
        <v>269</v>
      </c>
      <c r="S306" s="14">
        <f>J306+N306+R306</f>
        <v>3519</v>
      </c>
    </row>
    <row r="307" spans="1:19" x14ac:dyDescent="0.2">
      <c r="A307" s="10"/>
      <c r="B307" s="11"/>
      <c r="C307" s="10"/>
      <c r="D307" s="10"/>
      <c r="E307" s="20" t="s">
        <v>40</v>
      </c>
      <c r="F307" s="10"/>
      <c r="G307" s="10"/>
      <c r="H307" s="21">
        <f>H294+H299+H306</f>
        <v>7</v>
      </c>
      <c r="I307" s="13"/>
      <c r="J307" s="21">
        <f>J294+J299+J306</f>
        <v>4200</v>
      </c>
      <c r="K307" s="13"/>
      <c r="L307" s="21">
        <f>L294+L299+L306</f>
        <v>5</v>
      </c>
      <c r="M307" s="13"/>
      <c r="N307" s="21">
        <f>N294+N299+N306</f>
        <v>8500</v>
      </c>
      <c r="O307" s="13"/>
      <c r="P307" s="13"/>
      <c r="Q307" s="13"/>
      <c r="R307" s="21">
        <f>R294+R299+R306</f>
        <v>29384</v>
      </c>
      <c r="S307" s="21">
        <f>SUM(S287:S306)</f>
        <v>42084</v>
      </c>
    </row>
    <row r="308" spans="1:19" x14ac:dyDescent="0.2">
      <c r="C308" s="23"/>
      <c r="R308" s="24">
        <f>J307+N307+R307</f>
        <v>42084</v>
      </c>
      <c r="S308" s="24" t="s">
        <v>0</v>
      </c>
    </row>
    <row r="310" spans="1:19" ht="20.25" x14ac:dyDescent="0.3">
      <c r="F310" t="s">
        <v>0</v>
      </c>
      <c r="H310" s="1" t="s">
        <v>181</v>
      </c>
    </row>
    <row r="312" spans="1:19" x14ac:dyDescent="0.2">
      <c r="A312" s="2" t="s">
        <v>2</v>
      </c>
      <c r="B312" s="2" t="s">
        <v>3</v>
      </c>
      <c r="C312" s="2" t="s">
        <v>4</v>
      </c>
      <c r="D312" s="2" t="s">
        <v>5</v>
      </c>
      <c r="E312" s="2" t="s">
        <v>6</v>
      </c>
      <c r="F312" s="3" t="s">
        <v>7</v>
      </c>
      <c r="G312" s="3" t="s">
        <v>8</v>
      </c>
      <c r="H312" s="4" t="s">
        <v>9</v>
      </c>
      <c r="I312" s="4"/>
      <c r="J312" s="4"/>
      <c r="K312" s="2"/>
      <c r="L312" s="4" t="s">
        <v>10</v>
      </c>
      <c r="M312" s="4"/>
      <c r="N312" s="4"/>
      <c r="O312" s="4" t="s">
        <v>11</v>
      </c>
      <c r="P312" s="4"/>
      <c r="Q312" s="4"/>
      <c r="R312" s="4"/>
    </row>
    <row r="313" spans="1:19" ht="25.5" x14ac:dyDescent="0.2">
      <c r="A313" s="5"/>
      <c r="B313" s="5"/>
      <c r="C313" s="5"/>
      <c r="D313" s="5"/>
      <c r="E313" s="5"/>
      <c r="F313" s="6"/>
      <c r="G313" s="6"/>
      <c r="H313" s="7" t="s">
        <v>12</v>
      </c>
      <c r="I313" s="8" t="s">
        <v>13</v>
      </c>
      <c r="J313" s="7" t="s">
        <v>14</v>
      </c>
      <c r="K313" s="9"/>
      <c r="L313" s="7" t="s">
        <v>12</v>
      </c>
      <c r="M313" s="7" t="s">
        <v>15</v>
      </c>
      <c r="N313" s="7" t="s">
        <v>14</v>
      </c>
      <c r="O313" s="8" t="s">
        <v>16</v>
      </c>
      <c r="P313" s="7" t="s">
        <v>12</v>
      </c>
      <c r="Q313" s="7" t="s">
        <v>15</v>
      </c>
      <c r="R313" s="7" t="s">
        <v>14</v>
      </c>
    </row>
    <row r="314" spans="1:19" ht="15.75" x14ac:dyDescent="0.25">
      <c r="A314" s="10"/>
      <c r="B314" s="11"/>
      <c r="C314" s="10"/>
      <c r="D314" s="11"/>
      <c r="E314" s="12" t="s">
        <v>182</v>
      </c>
      <c r="F314" s="10"/>
      <c r="G314" s="10"/>
      <c r="H314" s="13">
        <f>F314*G314</f>
        <v>0</v>
      </c>
      <c r="I314" s="13"/>
      <c r="J314" s="13">
        <f>H314*I314</f>
        <v>0</v>
      </c>
      <c r="K314" s="13"/>
      <c r="L314" s="13"/>
      <c r="M314" s="13"/>
      <c r="N314" s="13">
        <f>L314*M314</f>
        <v>0</v>
      </c>
      <c r="O314" s="13"/>
      <c r="P314" s="13"/>
      <c r="Q314" s="13"/>
      <c r="R314" s="13">
        <f>P314*Q314</f>
        <v>0</v>
      </c>
      <c r="S314" s="14"/>
    </row>
    <row r="315" spans="1:19" ht="15" x14ac:dyDescent="0.2">
      <c r="A315" s="10"/>
      <c r="B315" s="11"/>
      <c r="C315" s="10"/>
      <c r="D315" s="10"/>
      <c r="E315" s="15" t="s">
        <v>18</v>
      </c>
      <c r="F315" s="10"/>
      <c r="G315" s="10"/>
      <c r="H315" s="13">
        <f>F315*G315</f>
        <v>0</v>
      </c>
      <c r="I315" s="13"/>
      <c r="J315" s="13">
        <f>H315*I315</f>
        <v>0</v>
      </c>
      <c r="K315" s="13"/>
      <c r="L315" s="13"/>
      <c r="M315" s="13"/>
      <c r="N315" s="13">
        <f>L315*M315</f>
        <v>0</v>
      </c>
      <c r="O315" s="13"/>
      <c r="P315" s="13"/>
      <c r="Q315" s="13"/>
      <c r="R315" s="13">
        <f t="shared" ref="R315:R322" si="98">P315*Q315</f>
        <v>0</v>
      </c>
      <c r="S315" s="14"/>
    </row>
    <row r="316" spans="1:19" ht="15" x14ac:dyDescent="0.2">
      <c r="A316" s="10"/>
      <c r="B316" s="11"/>
      <c r="C316" s="16"/>
      <c r="D316" s="10"/>
      <c r="E316" s="18"/>
      <c r="F316" s="10"/>
      <c r="G316" s="10"/>
      <c r="H316" s="13">
        <f t="shared" ref="H316:H322" si="99">F316*G316</f>
        <v>0</v>
      </c>
      <c r="I316" s="13"/>
      <c r="J316" s="13">
        <f t="shared" ref="J316:J322" si="100">H316*I316</f>
        <v>0</v>
      </c>
      <c r="K316" s="13"/>
      <c r="L316" s="13"/>
      <c r="M316" s="13"/>
      <c r="N316" s="13">
        <f t="shared" ref="N316:N322" si="101">L316*M316</f>
        <v>0</v>
      </c>
      <c r="O316" s="13"/>
      <c r="P316" s="13"/>
      <c r="Q316" s="13"/>
      <c r="R316" s="13">
        <f t="shared" si="98"/>
        <v>0</v>
      </c>
      <c r="S316" s="19"/>
    </row>
    <row r="317" spans="1:19" ht="89.25" x14ac:dyDescent="0.2">
      <c r="A317" s="10">
        <v>1</v>
      </c>
      <c r="B317" s="11" t="s">
        <v>183</v>
      </c>
      <c r="C317" s="16">
        <v>45224</v>
      </c>
      <c r="D317" s="10"/>
      <c r="E317" s="18" t="s">
        <v>184</v>
      </c>
      <c r="F317" s="10">
        <v>1.5</v>
      </c>
      <c r="G317" s="10">
        <v>2</v>
      </c>
      <c r="H317" s="13">
        <f t="shared" si="99"/>
        <v>3</v>
      </c>
      <c r="I317" s="13">
        <v>600</v>
      </c>
      <c r="J317" s="13">
        <f t="shared" si="100"/>
        <v>1800</v>
      </c>
      <c r="K317" s="13" t="s">
        <v>21</v>
      </c>
      <c r="L317" s="13">
        <v>0.5</v>
      </c>
      <c r="M317" s="13">
        <v>500</v>
      </c>
      <c r="N317" s="13">
        <f t="shared" si="101"/>
        <v>250</v>
      </c>
      <c r="O317" s="17" t="s">
        <v>185</v>
      </c>
      <c r="P317" s="13">
        <v>2</v>
      </c>
      <c r="Q317" s="13">
        <v>595</v>
      </c>
      <c r="R317" s="13">
        <f t="shared" si="98"/>
        <v>1190</v>
      </c>
      <c r="S317" s="19"/>
    </row>
    <row r="318" spans="1:19" ht="15" x14ac:dyDescent="0.2">
      <c r="A318" s="10"/>
      <c r="B318" s="11"/>
      <c r="C318" s="16"/>
      <c r="D318" s="10"/>
      <c r="E318" s="18"/>
      <c r="F318" s="10"/>
      <c r="G318" s="10"/>
      <c r="H318" s="13">
        <f t="shared" si="99"/>
        <v>0</v>
      </c>
      <c r="I318" s="13"/>
      <c r="J318" s="13">
        <f t="shared" si="100"/>
        <v>0</v>
      </c>
      <c r="K318" s="13"/>
      <c r="L318" s="13"/>
      <c r="M318" s="13"/>
      <c r="N318" s="13">
        <f t="shared" si="101"/>
        <v>0</v>
      </c>
      <c r="O318" s="17" t="s">
        <v>186</v>
      </c>
      <c r="P318" s="13">
        <v>1</v>
      </c>
      <c r="Q318" s="13">
        <v>154</v>
      </c>
      <c r="R318" s="13">
        <f t="shared" si="98"/>
        <v>154</v>
      </c>
      <c r="S318" s="19"/>
    </row>
    <row r="319" spans="1:19" ht="15" x14ac:dyDescent="0.2">
      <c r="A319" s="10"/>
      <c r="B319" s="11"/>
      <c r="C319" s="16"/>
      <c r="D319" s="10"/>
      <c r="E319" s="18"/>
      <c r="F319" s="10"/>
      <c r="G319" s="10"/>
      <c r="H319" s="13">
        <f t="shared" si="99"/>
        <v>0</v>
      </c>
      <c r="I319" s="13"/>
      <c r="J319" s="13">
        <f t="shared" si="100"/>
        <v>0</v>
      </c>
      <c r="K319" s="13"/>
      <c r="L319" s="13"/>
      <c r="M319" s="13"/>
      <c r="N319" s="13">
        <f t="shared" si="101"/>
        <v>0</v>
      </c>
      <c r="O319" s="17" t="s">
        <v>39</v>
      </c>
      <c r="P319" s="13">
        <v>0.2</v>
      </c>
      <c r="Q319" s="13">
        <v>70</v>
      </c>
      <c r="R319" s="13">
        <f t="shared" si="98"/>
        <v>14</v>
      </c>
      <c r="S319" s="19"/>
    </row>
    <row r="320" spans="1:19" ht="15" x14ac:dyDescent="0.2">
      <c r="A320" s="10"/>
      <c r="B320" s="11"/>
      <c r="C320" s="16"/>
      <c r="D320" s="10"/>
      <c r="E320" s="18"/>
      <c r="F320" s="10"/>
      <c r="G320" s="10"/>
      <c r="H320" s="13">
        <f t="shared" si="99"/>
        <v>0</v>
      </c>
      <c r="I320" s="13"/>
      <c r="J320" s="13">
        <f t="shared" si="100"/>
        <v>0</v>
      </c>
      <c r="K320" s="13"/>
      <c r="L320" s="13"/>
      <c r="M320" s="13"/>
      <c r="N320" s="13">
        <f t="shared" si="101"/>
        <v>0</v>
      </c>
      <c r="O320" s="17" t="s">
        <v>187</v>
      </c>
      <c r="P320" s="13">
        <v>0.04</v>
      </c>
      <c r="Q320" s="13">
        <v>530</v>
      </c>
      <c r="R320" s="13">
        <f t="shared" si="98"/>
        <v>21.2</v>
      </c>
      <c r="S320" s="19"/>
    </row>
    <row r="321" spans="1:19" ht="15" x14ac:dyDescent="0.2">
      <c r="A321" s="10"/>
      <c r="B321" s="11"/>
      <c r="C321" s="16"/>
      <c r="D321" s="10"/>
      <c r="E321" s="18"/>
      <c r="F321" s="10"/>
      <c r="G321" s="10"/>
      <c r="H321" s="13">
        <f t="shared" si="99"/>
        <v>0</v>
      </c>
      <c r="I321" s="13"/>
      <c r="J321" s="13">
        <f t="shared" si="100"/>
        <v>0</v>
      </c>
      <c r="K321" s="13"/>
      <c r="L321" s="13"/>
      <c r="M321" s="13"/>
      <c r="N321" s="13">
        <f t="shared" si="101"/>
        <v>0</v>
      </c>
      <c r="O321" s="17"/>
      <c r="P321" s="13"/>
      <c r="Q321" s="13"/>
      <c r="R321" s="13">
        <f t="shared" si="98"/>
        <v>0</v>
      </c>
      <c r="S321" s="19"/>
    </row>
    <row r="322" spans="1:19" ht="15" x14ac:dyDescent="0.2">
      <c r="A322" s="10"/>
      <c r="B322" s="11"/>
      <c r="C322" s="16"/>
      <c r="D322" s="10"/>
      <c r="E322" s="18"/>
      <c r="F322" s="10"/>
      <c r="G322" s="10"/>
      <c r="H322" s="13">
        <f t="shared" si="99"/>
        <v>0</v>
      </c>
      <c r="I322" s="13"/>
      <c r="J322" s="13">
        <f t="shared" si="100"/>
        <v>0</v>
      </c>
      <c r="K322" s="13"/>
      <c r="L322" s="13"/>
      <c r="M322" s="13"/>
      <c r="N322" s="13">
        <f t="shared" si="101"/>
        <v>0</v>
      </c>
      <c r="O322" s="17"/>
      <c r="P322" s="13"/>
      <c r="Q322" s="13"/>
      <c r="R322" s="13">
        <f t="shared" si="98"/>
        <v>0</v>
      </c>
      <c r="S322" s="19"/>
    </row>
    <row r="323" spans="1:19" ht="15" x14ac:dyDescent="0.2">
      <c r="A323" s="10"/>
      <c r="B323" s="11"/>
      <c r="C323" s="16"/>
      <c r="D323" s="10"/>
      <c r="E323" s="18"/>
      <c r="F323" s="10"/>
      <c r="G323" s="10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21"/>
      <c r="S323" s="14"/>
    </row>
    <row r="324" spans="1:19" x14ac:dyDescent="0.2">
      <c r="A324" s="10"/>
      <c r="B324" s="11"/>
      <c r="C324" s="10"/>
      <c r="D324" s="10"/>
      <c r="E324" s="20" t="s">
        <v>40</v>
      </c>
      <c r="F324" s="10"/>
      <c r="G324" s="10"/>
      <c r="H324" s="21">
        <f>SUM(H314:H323)</f>
        <v>3</v>
      </c>
      <c r="I324" s="13"/>
      <c r="J324" s="21">
        <f>SUM(J314:J323)</f>
        <v>1800</v>
      </c>
      <c r="K324" s="13"/>
      <c r="L324" s="21">
        <f>SUM(L314:L323)</f>
        <v>0.5</v>
      </c>
      <c r="M324" s="13"/>
      <c r="N324" s="21">
        <f>SUM(N314:N323)</f>
        <v>250</v>
      </c>
      <c r="O324" s="13"/>
      <c r="P324" s="13"/>
      <c r="Q324" s="13"/>
      <c r="R324" s="26">
        <f>SUM(R316:R323)</f>
        <v>1379.2</v>
      </c>
      <c r="S324" s="14">
        <f>R324+N324+J324</f>
        <v>3429.2</v>
      </c>
    </row>
    <row r="325" spans="1:19" ht="15" x14ac:dyDescent="0.2">
      <c r="A325" s="10"/>
      <c r="B325" s="11"/>
      <c r="C325" s="10"/>
      <c r="D325" s="10"/>
      <c r="E325" s="15" t="s">
        <v>41</v>
      </c>
      <c r="F325" s="10"/>
      <c r="G325" s="10"/>
      <c r="H325" s="13">
        <f>F325*G325</f>
        <v>0</v>
      </c>
      <c r="I325" s="13"/>
      <c r="J325" s="13">
        <f>H325*I325</f>
        <v>0</v>
      </c>
      <c r="K325" s="13"/>
      <c r="L325" s="13"/>
      <c r="M325" s="13"/>
      <c r="N325" s="13">
        <f>L325*M325</f>
        <v>0</v>
      </c>
      <c r="O325" s="13"/>
      <c r="P325" s="13"/>
      <c r="Q325" s="13"/>
      <c r="R325" s="13">
        <f>P328*Q325</f>
        <v>0</v>
      </c>
      <c r="S325" s="22"/>
    </row>
    <row r="326" spans="1:19" ht="63.75" x14ac:dyDescent="0.2">
      <c r="A326" s="10">
        <v>1</v>
      </c>
      <c r="B326" s="11" t="s">
        <v>188</v>
      </c>
      <c r="C326" s="16">
        <v>45209</v>
      </c>
      <c r="D326" s="10"/>
      <c r="E326" s="15" t="s">
        <v>189</v>
      </c>
      <c r="F326" s="10"/>
      <c r="G326" s="10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>
        <v>14140</v>
      </c>
      <c r="S326" s="22"/>
    </row>
    <row r="327" spans="1:19" ht="15" x14ac:dyDescent="0.2">
      <c r="A327" s="10"/>
      <c r="B327" s="11"/>
      <c r="C327" s="10"/>
      <c r="D327" s="10"/>
      <c r="E327" s="15"/>
      <c r="F327" s="10"/>
      <c r="G327" s="10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22"/>
    </row>
    <row r="328" spans="1:19" ht="15" x14ac:dyDescent="0.2">
      <c r="A328" s="10"/>
      <c r="B328" s="11"/>
      <c r="C328" s="10"/>
      <c r="D328" s="10"/>
      <c r="E328" s="15"/>
      <c r="F328" s="10"/>
      <c r="G328" s="10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22"/>
    </row>
    <row r="329" spans="1:19" ht="51" x14ac:dyDescent="0.2">
      <c r="A329" s="10">
        <v>2</v>
      </c>
      <c r="B329" s="11" t="s">
        <v>190</v>
      </c>
      <c r="C329" s="16">
        <v>45203</v>
      </c>
      <c r="D329" s="10"/>
      <c r="E329" s="15" t="s">
        <v>191</v>
      </c>
      <c r="F329" s="10">
        <v>4</v>
      </c>
      <c r="G329" s="10">
        <v>2</v>
      </c>
      <c r="H329" s="13">
        <f t="shared" ref="H329:H334" si="102">F329*G329</f>
        <v>8</v>
      </c>
      <c r="I329" s="13">
        <v>600</v>
      </c>
      <c r="J329" s="13">
        <f t="shared" ref="J329:J334" si="103">H329*I329</f>
        <v>4800</v>
      </c>
      <c r="K329" s="13" t="s">
        <v>44</v>
      </c>
      <c r="L329" s="13">
        <v>1</v>
      </c>
      <c r="M329" s="13">
        <v>500</v>
      </c>
      <c r="N329" s="13">
        <f t="shared" ref="N329:N334" si="104">L329*M329</f>
        <v>500</v>
      </c>
      <c r="O329" s="17" t="s">
        <v>192</v>
      </c>
      <c r="P329" s="13">
        <v>2.5</v>
      </c>
      <c r="Q329" s="13">
        <v>736</v>
      </c>
      <c r="R329" s="13">
        <f>P329*Q329</f>
        <v>1840</v>
      </c>
      <c r="S329" s="22"/>
    </row>
    <row r="330" spans="1:19" ht="15" x14ac:dyDescent="0.2">
      <c r="A330" s="10"/>
      <c r="B330" s="11"/>
      <c r="C330" s="10"/>
      <c r="D330" s="10"/>
      <c r="E330" s="15"/>
      <c r="F330" s="10"/>
      <c r="G330" s="10"/>
      <c r="H330" s="13">
        <f t="shared" si="102"/>
        <v>0</v>
      </c>
      <c r="I330" s="13"/>
      <c r="J330" s="13">
        <f t="shared" si="103"/>
        <v>0</v>
      </c>
      <c r="K330" s="13"/>
      <c r="L330" s="13"/>
      <c r="M330" s="13"/>
      <c r="N330" s="13">
        <f t="shared" si="104"/>
        <v>0</v>
      </c>
      <c r="O330" s="17" t="s">
        <v>68</v>
      </c>
      <c r="P330" s="13">
        <v>60</v>
      </c>
      <c r="Q330" s="13">
        <v>1</v>
      </c>
      <c r="R330" s="13">
        <f t="shared" ref="R330:R334" si="105">P330*Q330</f>
        <v>60</v>
      </c>
      <c r="S330" s="22"/>
    </row>
    <row r="331" spans="1:19" ht="15" x14ac:dyDescent="0.2">
      <c r="A331" s="10"/>
      <c r="B331" s="11"/>
      <c r="C331" s="10"/>
      <c r="D331" s="10"/>
      <c r="E331" s="15"/>
      <c r="F331" s="10"/>
      <c r="G331" s="10"/>
      <c r="H331" s="13">
        <f t="shared" si="102"/>
        <v>0</v>
      </c>
      <c r="I331" s="13"/>
      <c r="J331" s="13">
        <f t="shared" si="103"/>
        <v>0</v>
      </c>
      <c r="K331" s="13"/>
      <c r="L331" s="13"/>
      <c r="M331" s="13"/>
      <c r="N331" s="13">
        <f t="shared" si="104"/>
        <v>0</v>
      </c>
      <c r="O331" s="17" t="s">
        <v>193</v>
      </c>
      <c r="P331" s="13">
        <v>60</v>
      </c>
      <c r="Q331" s="13">
        <v>0.8</v>
      </c>
      <c r="R331" s="13">
        <f t="shared" si="105"/>
        <v>48</v>
      </c>
      <c r="S331" s="22"/>
    </row>
    <row r="332" spans="1:19" ht="25.5" x14ac:dyDescent="0.2">
      <c r="A332" s="10">
        <v>3</v>
      </c>
      <c r="B332" s="11" t="s">
        <v>194</v>
      </c>
      <c r="C332" s="16">
        <v>45209</v>
      </c>
      <c r="D332" s="10"/>
      <c r="E332" s="15" t="s">
        <v>195</v>
      </c>
      <c r="F332" s="10"/>
      <c r="G332" s="10"/>
      <c r="H332" s="13">
        <f t="shared" si="102"/>
        <v>0</v>
      </c>
      <c r="I332" s="13"/>
      <c r="J332" s="13">
        <f t="shared" si="103"/>
        <v>0</v>
      </c>
      <c r="K332" s="13"/>
      <c r="L332" s="13"/>
      <c r="M332" s="13"/>
      <c r="N332" s="13">
        <f t="shared" si="104"/>
        <v>0</v>
      </c>
      <c r="O332" s="17" t="s">
        <v>196</v>
      </c>
      <c r="P332" s="13">
        <v>30</v>
      </c>
      <c r="Q332" s="13">
        <v>150</v>
      </c>
      <c r="R332" s="13">
        <f t="shared" si="105"/>
        <v>4500</v>
      </c>
      <c r="S332" s="22"/>
    </row>
    <row r="333" spans="1:19" ht="15" x14ac:dyDescent="0.2">
      <c r="A333" s="10"/>
      <c r="B333" s="11"/>
      <c r="C333" s="10"/>
      <c r="D333" s="10"/>
      <c r="E333" s="15"/>
      <c r="F333" s="10"/>
      <c r="G333" s="10"/>
      <c r="H333" s="13">
        <f t="shared" si="102"/>
        <v>0</v>
      </c>
      <c r="I333" s="13"/>
      <c r="J333" s="13">
        <f t="shared" si="103"/>
        <v>0</v>
      </c>
      <c r="K333" s="13"/>
      <c r="L333" s="13"/>
      <c r="M333" s="13"/>
      <c r="N333" s="13">
        <f t="shared" si="104"/>
        <v>0</v>
      </c>
      <c r="O333" s="17"/>
      <c r="P333" s="13"/>
      <c r="Q333" s="13"/>
      <c r="R333" s="13">
        <f t="shared" si="105"/>
        <v>0</v>
      </c>
      <c r="S333" s="22"/>
    </row>
    <row r="334" spans="1:19" x14ac:dyDescent="0.2">
      <c r="A334" s="10"/>
      <c r="B334" s="11"/>
      <c r="C334" s="10"/>
      <c r="D334" s="10"/>
      <c r="E334" s="10"/>
      <c r="F334" s="10"/>
      <c r="G334" s="10"/>
      <c r="H334" s="13">
        <f t="shared" si="102"/>
        <v>0</v>
      </c>
      <c r="I334" s="13"/>
      <c r="J334" s="13">
        <f t="shared" si="103"/>
        <v>0</v>
      </c>
      <c r="K334" s="13"/>
      <c r="L334" s="13"/>
      <c r="M334" s="13"/>
      <c r="N334" s="13">
        <f t="shared" si="104"/>
        <v>0</v>
      </c>
      <c r="O334" s="13"/>
      <c r="P334" s="13"/>
      <c r="Q334" s="13"/>
      <c r="R334" s="13">
        <f t="shared" si="105"/>
        <v>0</v>
      </c>
      <c r="S334" s="22"/>
    </row>
    <row r="335" spans="1:19" x14ac:dyDescent="0.2">
      <c r="A335" s="10" t="s">
        <v>0</v>
      </c>
      <c r="B335" s="11"/>
      <c r="C335" s="10"/>
      <c r="D335" s="10"/>
      <c r="E335" s="20" t="s">
        <v>40</v>
      </c>
      <c r="F335" s="10"/>
      <c r="G335" s="10"/>
      <c r="H335" s="21">
        <f>SUM(H325:H334)</f>
        <v>8</v>
      </c>
      <c r="I335" s="13"/>
      <c r="J335" s="21">
        <f>SUM(J325:J334)</f>
        <v>4800</v>
      </c>
      <c r="K335" s="13"/>
      <c r="L335" s="21">
        <f>SUM(L325:L334)</f>
        <v>1</v>
      </c>
      <c r="M335" s="13"/>
      <c r="N335" s="21">
        <f>SUM(N325:N334)</f>
        <v>500</v>
      </c>
      <c r="O335" s="13"/>
      <c r="P335" s="13"/>
      <c r="Q335" s="13"/>
      <c r="R335" s="26">
        <f>SUM(R325:R334)</f>
        <v>20588</v>
      </c>
      <c r="S335" s="14">
        <f>J335+N335+R335</f>
        <v>25888</v>
      </c>
    </row>
    <row r="336" spans="1:19" ht="15" x14ac:dyDescent="0.2">
      <c r="A336" s="10"/>
      <c r="B336" s="11"/>
      <c r="C336" s="10"/>
      <c r="D336" s="10"/>
      <c r="E336" s="15" t="s">
        <v>49</v>
      </c>
      <c r="F336" s="10"/>
      <c r="G336" s="10"/>
      <c r="H336" s="13">
        <f>F336*G336</f>
        <v>0</v>
      </c>
      <c r="I336" s="13"/>
      <c r="J336" s="13">
        <f>H336*I336</f>
        <v>0</v>
      </c>
      <c r="K336" s="13"/>
      <c r="L336" s="13"/>
      <c r="M336" s="13"/>
      <c r="N336" s="13">
        <f>L336*M336</f>
        <v>0</v>
      </c>
      <c r="O336" s="13"/>
      <c r="P336" s="13"/>
      <c r="Q336" s="13"/>
      <c r="R336" s="13"/>
      <c r="S336" s="22"/>
    </row>
    <row r="337" spans="1:19" ht="15" x14ac:dyDescent="0.2">
      <c r="A337" s="10"/>
      <c r="B337" s="11"/>
      <c r="C337" s="16"/>
      <c r="D337" s="10"/>
      <c r="E337" s="15"/>
      <c r="F337" s="10"/>
      <c r="G337" s="10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22"/>
    </row>
    <row r="338" spans="1:19" ht="63.75" x14ac:dyDescent="0.2">
      <c r="A338" s="10">
        <v>1</v>
      </c>
      <c r="B338" s="11" t="s">
        <v>197</v>
      </c>
      <c r="C338" s="16">
        <v>45201</v>
      </c>
      <c r="D338" s="10"/>
      <c r="E338" s="15" t="s">
        <v>173</v>
      </c>
      <c r="F338" s="10">
        <v>2</v>
      </c>
      <c r="G338" s="10">
        <v>1</v>
      </c>
      <c r="H338" s="13">
        <f t="shared" ref="H338:H339" si="106">F338*G338</f>
        <v>2</v>
      </c>
      <c r="I338" s="13">
        <v>600</v>
      </c>
      <c r="J338" s="13">
        <f t="shared" ref="J338:J340" si="107">H338*I338</f>
        <v>1200</v>
      </c>
      <c r="K338" s="13" t="s">
        <v>44</v>
      </c>
      <c r="L338" s="13">
        <v>0.5</v>
      </c>
      <c r="M338" s="13">
        <v>500</v>
      </c>
      <c r="N338" s="13">
        <f t="shared" ref="N338:N339" si="108">L338*M338</f>
        <v>250</v>
      </c>
      <c r="O338" s="17" t="s">
        <v>53</v>
      </c>
      <c r="P338" s="13">
        <v>0.5</v>
      </c>
      <c r="Q338" s="13">
        <v>65</v>
      </c>
      <c r="R338" s="13">
        <f t="shared" ref="R338:R339" si="109">P338*Q338</f>
        <v>32.5</v>
      </c>
      <c r="S338" s="22"/>
    </row>
    <row r="339" spans="1:19" ht="15" x14ac:dyDescent="0.2">
      <c r="A339" s="10"/>
      <c r="B339" s="11"/>
      <c r="C339" s="16"/>
      <c r="D339" s="10"/>
      <c r="E339" s="15"/>
      <c r="F339" s="10"/>
      <c r="G339" s="10"/>
      <c r="H339" s="13">
        <f t="shared" si="106"/>
        <v>0</v>
      </c>
      <c r="I339" s="13"/>
      <c r="J339" s="13">
        <f t="shared" si="107"/>
        <v>0</v>
      </c>
      <c r="K339" s="13"/>
      <c r="L339" s="13"/>
      <c r="M339" s="13"/>
      <c r="N339" s="13">
        <f t="shared" si="108"/>
        <v>0</v>
      </c>
      <c r="O339" s="17"/>
      <c r="P339" s="13"/>
      <c r="Q339" s="13"/>
      <c r="R339" s="13">
        <f t="shared" si="109"/>
        <v>0</v>
      </c>
      <c r="S339" s="22"/>
    </row>
    <row r="340" spans="1:19" x14ac:dyDescent="0.2">
      <c r="A340" s="10"/>
      <c r="B340" s="11"/>
      <c r="C340" s="10"/>
      <c r="D340" s="10"/>
      <c r="E340" s="10"/>
      <c r="F340" s="10"/>
      <c r="G340" s="10"/>
      <c r="H340" s="13">
        <f>F340*G340</f>
        <v>0</v>
      </c>
      <c r="I340" s="13"/>
      <c r="J340" s="13">
        <f t="shared" si="107"/>
        <v>0</v>
      </c>
      <c r="K340" s="13"/>
      <c r="L340" s="13"/>
      <c r="M340" s="13"/>
      <c r="N340" s="13">
        <f>L340*M340</f>
        <v>0</v>
      </c>
      <c r="O340" s="13"/>
      <c r="P340" s="13"/>
      <c r="Q340" s="13"/>
      <c r="R340" s="21"/>
      <c r="S340" s="29"/>
    </row>
    <row r="341" spans="1:19" x14ac:dyDescent="0.2">
      <c r="B341" s="11"/>
      <c r="C341" s="10"/>
      <c r="D341" s="10"/>
      <c r="E341" s="20" t="s">
        <v>40</v>
      </c>
      <c r="F341" s="10"/>
      <c r="G341" s="10"/>
      <c r="H341" s="21">
        <f>SUM(H336:H340)</f>
        <v>2</v>
      </c>
      <c r="I341" s="13"/>
      <c r="J341" s="21">
        <f>SUM(J337:J340)</f>
        <v>1200</v>
      </c>
      <c r="K341" s="13"/>
      <c r="L341" s="21">
        <f>SUM(L336:L340)</f>
        <v>0.5</v>
      </c>
      <c r="M341" s="13"/>
      <c r="N341" s="21">
        <f>SUM(N336:N340)</f>
        <v>250</v>
      </c>
      <c r="O341" s="13"/>
      <c r="P341" s="13"/>
      <c r="Q341" s="10"/>
      <c r="R341" s="26">
        <f>SUM(R337:R340)</f>
        <v>32.5</v>
      </c>
      <c r="S341" s="24">
        <f>J341+N341+R341</f>
        <v>1482.5</v>
      </c>
    </row>
    <row r="342" spans="1:19" x14ac:dyDescent="0.2">
      <c r="B342" s="11"/>
      <c r="C342" s="10"/>
      <c r="D342" s="10"/>
      <c r="E342" s="20" t="s">
        <v>40</v>
      </c>
      <c r="F342" s="10"/>
      <c r="G342" s="10"/>
      <c r="H342" s="21">
        <f>H324+H335+H341</f>
        <v>13</v>
      </c>
      <c r="I342" s="13"/>
      <c r="J342" s="21">
        <f>J324+J335+J341</f>
        <v>7800</v>
      </c>
      <c r="K342" s="13"/>
      <c r="L342" s="21">
        <f>L324+L335+L341</f>
        <v>2</v>
      </c>
      <c r="M342" s="13"/>
      <c r="N342" s="21">
        <f>N324+N335+N341</f>
        <v>1000</v>
      </c>
      <c r="O342" s="13"/>
      <c r="P342" s="13"/>
      <c r="Q342" s="10"/>
      <c r="R342" s="26">
        <f>R341+R335+R324</f>
        <v>21999.7</v>
      </c>
    </row>
    <row r="343" spans="1:19" x14ac:dyDescent="0.2">
      <c r="C343" s="23"/>
      <c r="O343" s="30"/>
      <c r="P343" s="30"/>
      <c r="R343" s="14">
        <f>S341+S335+S324</f>
        <v>30799.7</v>
      </c>
    </row>
    <row r="346" spans="1:19" ht="20.25" x14ac:dyDescent="0.3">
      <c r="F346" t="s">
        <v>0</v>
      </c>
      <c r="H346" s="1" t="s">
        <v>198</v>
      </c>
    </row>
    <row r="348" spans="1:19" x14ac:dyDescent="0.2">
      <c r="A348" s="2" t="s">
        <v>2</v>
      </c>
      <c r="B348" s="2" t="s">
        <v>3</v>
      </c>
      <c r="C348" s="2" t="s">
        <v>4</v>
      </c>
      <c r="D348" s="2" t="s">
        <v>5</v>
      </c>
      <c r="E348" s="2" t="s">
        <v>6</v>
      </c>
      <c r="F348" s="3" t="s">
        <v>7</v>
      </c>
      <c r="G348" s="3" t="s">
        <v>8</v>
      </c>
      <c r="H348" s="4" t="s">
        <v>9</v>
      </c>
      <c r="I348" s="4"/>
      <c r="J348" s="4"/>
      <c r="K348" s="2"/>
      <c r="L348" s="4" t="s">
        <v>10</v>
      </c>
      <c r="M348" s="4"/>
      <c r="N348" s="4"/>
      <c r="O348" s="4" t="s">
        <v>11</v>
      </c>
      <c r="P348" s="4"/>
      <c r="Q348" s="4"/>
      <c r="R348" s="4"/>
    </row>
    <row r="349" spans="1:19" ht="25.5" x14ac:dyDescent="0.2">
      <c r="A349" s="5"/>
      <c r="B349" s="5"/>
      <c r="C349" s="5"/>
      <c r="D349" s="5"/>
      <c r="E349" s="5"/>
      <c r="F349" s="6"/>
      <c r="G349" s="6"/>
      <c r="H349" s="7" t="s">
        <v>12</v>
      </c>
      <c r="I349" s="8" t="s">
        <v>13</v>
      </c>
      <c r="J349" s="7" t="s">
        <v>14</v>
      </c>
      <c r="K349" s="9"/>
      <c r="L349" s="7" t="s">
        <v>12</v>
      </c>
      <c r="M349" s="7" t="s">
        <v>15</v>
      </c>
      <c r="N349" s="7" t="s">
        <v>14</v>
      </c>
      <c r="O349" s="8" t="s">
        <v>16</v>
      </c>
      <c r="P349" s="7" t="s">
        <v>12</v>
      </c>
      <c r="Q349" s="7" t="s">
        <v>15</v>
      </c>
      <c r="R349" s="7" t="s">
        <v>14</v>
      </c>
    </row>
    <row r="350" spans="1:19" ht="15.75" x14ac:dyDescent="0.25">
      <c r="A350" s="10"/>
      <c r="B350" s="11"/>
      <c r="C350" s="10"/>
      <c r="D350" s="11"/>
      <c r="E350" s="12" t="s">
        <v>199</v>
      </c>
      <c r="F350" s="10"/>
      <c r="G350" s="10"/>
      <c r="H350" s="13">
        <f>F350*G350</f>
        <v>0</v>
      </c>
      <c r="I350" s="13"/>
      <c r="J350" s="13">
        <f>H350*I350</f>
        <v>0</v>
      </c>
      <c r="K350" s="13"/>
      <c r="L350" s="13"/>
      <c r="M350" s="13"/>
      <c r="N350" s="13">
        <f>L350*M350</f>
        <v>0</v>
      </c>
      <c r="O350" s="13"/>
      <c r="P350" s="13"/>
      <c r="Q350" s="13"/>
      <c r="R350" s="13">
        <f>P350*Q350</f>
        <v>0</v>
      </c>
      <c r="S350" s="14"/>
    </row>
    <row r="351" spans="1:19" ht="15" x14ac:dyDescent="0.2">
      <c r="A351" s="10"/>
      <c r="B351" s="11"/>
      <c r="C351" s="10"/>
      <c r="D351" s="10"/>
      <c r="E351" s="15" t="s">
        <v>18</v>
      </c>
      <c r="F351" s="10"/>
      <c r="G351" s="10"/>
      <c r="H351" s="13">
        <f>F351*G351</f>
        <v>0</v>
      </c>
      <c r="I351" s="13"/>
      <c r="J351" s="13">
        <f>H351*I351</f>
        <v>0</v>
      </c>
      <c r="K351" s="13"/>
      <c r="L351" s="13"/>
      <c r="M351" s="13"/>
      <c r="N351" s="13">
        <f>L351*M351</f>
        <v>0</v>
      </c>
      <c r="O351" s="13"/>
      <c r="P351" s="13"/>
      <c r="Q351" s="13"/>
      <c r="R351" s="13">
        <f t="shared" ref="R351:R366" si="110">P351*Q351</f>
        <v>0</v>
      </c>
      <c r="S351" s="14"/>
    </row>
    <row r="352" spans="1:19" ht="15" x14ac:dyDescent="0.2">
      <c r="A352" s="10"/>
      <c r="B352" s="11"/>
      <c r="C352" s="16"/>
      <c r="D352" s="10"/>
      <c r="E352" s="18"/>
      <c r="F352" s="10"/>
      <c r="G352" s="10"/>
      <c r="H352" s="13">
        <f t="shared" ref="H352:H365" si="111">F352*G352</f>
        <v>0</v>
      </c>
      <c r="I352" s="13"/>
      <c r="J352" s="13">
        <f t="shared" ref="J352:J365" si="112">H352*I352</f>
        <v>0</v>
      </c>
      <c r="K352" s="13"/>
      <c r="L352" s="13"/>
      <c r="M352" s="13"/>
      <c r="N352" s="13">
        <f t="shared" ref="N352:N365" si="113">L352*M352</f>
        <v>0</v>
      </c>
      <c r="O352" s="17"/>
      <c r="P352" s="13"/>
      <c r="Q352" s="13"/>
      <c r="R352" s="13">
        <f t="shared" si="110"/>
        <v>0</v>
      </c>
      <c r="S352" s="19"/>
    </row>
    <row r="353" spans="1:19" ht="25.5" x14ac:dyDescent="0.2">
      <c r="A353" s="10">
        <v>1</v>
      </c>
      <c r="B353" s="11" t="s">
        <v>200</v>
      </c>
      <c r="C353" s="16">
        <v>45253</v>
      </c>
      <c r="D353" s="10">
        <v>1426</v>
      </c>
      <c r="E353" s="18" t="s">
        <v>43</v>
      </c>
      <c r="F353" s="10">
        <v>0.5</v>
      </c>
      <c r="G353" s="10">
        <v>2</v>
      </c>
      <c r="H353" s="13">
        <f t="shared" si="111"/>
        <v>1</v>
      </c>
      <c r="I353" s="13">
        <v>600</v>
      </c>
      <c r="J353" s="13">
        <f t="shared" si="112"/>
        <v>600</v>
      </c>
      <c r="K353" s="13" t="s">
        <v>44</v>
      </c>
      <c r="L353" s="13">
        <v>0.5</v>
      </c>
      <c r="M353" s="13">
        <v>500</v>
      </c>
      <c r="N353" s="13">
        <f t="shared" si="113"/>
        <v>250</v>
      </c>
      <c r="O353" s="13"/>
      <c r="P353" s="13"/>
      <c r="Q353" s="13"/>
      <c r="R353" s="13">
        <f t="shared" si="110"/>
        <v>0</v>
      </c>
      <c r="S353" s="19"/>
    </row>
    <row r="354" spans="1:19" ht="15" x14ac:dyDescent="0.2">
      <c r="A354" s="10"/>
      <c r="B354" s="11"/>
      <c r="C354" s="16"/>
      <c r="D354" s="10"/>
      <c r="E354" s="18"/>
      <c r="F354" s="10"/>
      <c r="G354" s="10"/>
      <c r="H354" s="13">
        <f t="shared" si="111"/>
        <v>0</v>
      </c>
      <c r="I354" s="13"/>
      <c r="J354" s="13">
        <f t="shared" si="112"/>
        <v>0</v>
      </c>
      <c r="K354" s="13"/>
      <c r="L354" s="13"/>
      <c r="M354" s="13"/>
      <c r="N354" s="13">
        <f t="shared" si="113"/>
        <v>0</v>
      </c>
      <c r="O354" s="13"/>
      <c r="P354" s="13"/>
      <c r="Q354" s="13"/>
      <c r="R354" s="13">
        <f t="shared" si="110"/>
        <v>0</v>
      </c>
      <c r="S354" s="19"/>
    </row>
    <row r="355" spans="1:19" ht="51" x14ac:dyDescent="0.2">
      <c r="A355" s="10">
        <v>2</v>
      </c>
      <c r="B355" s="11" t="s">
        <v>201</v>
      </c>
      <c r="C355" s="16">
        <v>45251</v>
      </c>
      <c r="D355" s="10"/>
      <c r="E355" s="18" t="s">
        <v>202</v>
      </c>
      <c r="F355" s="10">
        <v>9</v>
      </c>
      <c r="G355" s="10">
        <v>3</v>
      </c>
      <c r="H355" s="13">
        <f t="shared" si="111"/>
        <v>27</v>
      </c>
      <c r="I355" s="13">
        <v>600</v>
      </c>
      <c r="J355" s="13">
        <f t="shared" si="112"/>
        <v>16200</v>
      </c>
      <c r="K355" s="13" t="s">
        <v>44</v>
      </c>
      <c r="L355" s="13">
        <v>0.5</v>
      </c>
      <c r="M355" s="13">
        <v>500</v>
      </c>
      <c r="N355" s="13">
        <f t="shared" si="113"/>
        <v>250</v>
      </c>
      <c r="O355" s="17" t="s">
        <v>84</v>
      </c>
      <c r="P355" s="13">
        <v>26</v>
      </c>
      <c r="Q355" s="13">
        <v>138</v>
      </c>
      <c r="R355" s="13">
        <f t="shared" si="110"/>
        <v>3588</v>
      </c>
      <c r="S355" s="19"/>
    </row>
    <row r="356" spans="1:19" ht="25.5" x14ac:dyDescent="0.2">
      <c r="A356" s="10"/>
      <c r="B356" s="11"/>
      <c r="C356" s="16"/>
      <c r="D356" s="10"/>
      <c r="E356" s="18"/>
      <c r="F356" s="10"/>
      <c r="G356" s="10"/>
      <c r="H356" s="13">
        <f t="shared" si="111"/>
        <v>0</v>
      </c>
      <c r="I356" s="13"/>
      <c r="J356" s="13">
        <f t="shared" si="112"/>
        <v>0</v>
      </c>
      <c r="K356" s="13"/>
      <c r="L356" s="13"/>
      <c r="M356" s="13"/>
      <c r="N356" s="13">
        <f t="shared" si="113"/>
        <v>0</v>
      </c>
      <c r="O356" s="17" t="s">
        <v>203</v>
      </c>
      <c r="P356" s="13">
        <v>2</v>
      </c>
      <c r="Q356" s="13">
        <v>14</v>
      </c>
      <c r="R356" s="13">
        <f t="shared" si="110"/>
        <v>28</v>
      </c>
      <c r="S356" s="19"/>
    </row>
    <row r="357" spans="1:19" ht="15" x14ac:dyDescent="0.2">
      <c r="A357" s="10"/>
      <c r="B357" s="11"/>
      <c r="C357" s="16"/>
      <c r="D357" s="10"/>
      <c r="E357" s="18"/>
      <c r="F357" s="10"/>
      <c r="G357" s="10"/>
      <c r="H357" s="13">
        <f t="shared" si="111"/>
        <v>0</v>
      </c>
      <c r="I357" s="13"/>
      <c r="J357" s="13">
        <f t="shared" si="112"/>
        <v>0</v>
      </c>
      <c r="K357" s="13"/>
      <c r="L357" s="13"/>
      <c r="M357" s="13"/>
      <c r="N357" s="13">
        <f t="shared" si="113"/>
        <v>0</v>
      </c>
      <c r="O357" s="17" t="s">
        <v>29</v>
      </c>
      <c r="P357" s="13">
        <v>1</v>
      </c>
      <c r="Q357" s="13">
        <v>299</v>
      </c>
      <c r="R357" s="13">
        <f t="shared" si="110"/>
        <v>299</v>
      </c>
      <c r="S357" s="19"/>
    </row>
    <row r="358" spans="1:19" ht="25.5" x14ac:dyDescent="0.2">
      <c r="A358" s="10"/>
      <c r="B358" s="11"/>
      <c r="C358" s="16"/>
      <c r="D358" s="10"/>
      <c r="E358" s="18"/>
      <c r="F358" s="10"/>
      <c r="G358" s="10"/>
      <c r="H358" s="13">
        <f t="shared" si="111"/>
        <v>0</v>
      </c>
      <c r="I358" s="13"/>
      <c r="J358" s="13">
        <f t="shared" si="112"/>
        <v>0</v>
      </c>
      <c r="K358" s="13"/>
      <c r="L358" s="13"/>
      <c r="M358" s="13"/>
      <c r="N358" s="13">
        <f t="shared" si="113"/>
        <v>0</v>
      </c>
      <c r="O358" s="17" t="s">
        <v>127</v>
      </c>
      <c r="P358" s="13">
        <v>1</v>
      </c>
      <c r="Q358" s="13">
        <v>21</v>
      </c>
      <c r="R358" s="13">
        <f t="shared" si="110"/>
        <v>21</v>
      </c>
      <c r="S358" s="19"/>
    </row>
    <row r="359" spans="1:19" ht="25.5" x14ac:dyDescent="0.2">
      <c r="A359" s="10"/>
      <c r="B359" s="11"/>
      <c r="C359" s="16"/>
      <c r="D359" s="10"/>
      <c r="E359" s="18"/>
      <c r="F359" s="10"/>
      <c r="G359" s="10"/>
      <c r="H359" s="13">
        <f t="shared" si="111"/>
        <v>0</v>
      </c>
      <c r="I359" s="13"/>
      <c r="J359" s="13">
        <f t="shared" si="112"/>
        <v>0</v>
      </c>
      <c r="K359" s="13"/>
      <c r="L359" s="13"/>
      <c r="M359" s="13"/>
      <c r="N359" s="13">
        <f t="shared" si="113"/>
        <v>0</v>
      </c>
      <c r="O359" s="17" t="s">
        <v>83</v>
      </c>
      <c r="P359" s="13">
        <v>8</v>
      </c>
      <c r="Q359" s="13">
        <v>13.5</v>
      </c>
      <c r="R359" s="13">
        <f t="shared" si="110"/>
        <v>108</v>
      </c>
      <c r="S359" s="19"/>
    </row>
    <row r="360" spans="1:19" ht="25.5" x14ac:dyDescent="0.2">
      <c r="A360" s="10"/>
      <c r="B360" s="11"/>
      <c r="C360" s="16"/>
      <c r="D360" s="10"/>
      <c r="E360" s="18"/>
      <c r="F360" s="10"/>
      <c r="G360" s="10"/>
      <c r="H360" s="13">
        <f t="shared" si="111"/>
        <v>0</v>
      </c>
      <c r="I360" s="13"/>
      <c r="J360" s="13">
        <f t="shared" si="112"/>
        <v>0</v>
      </c>
      <c r="K360" s="13"/>
      <c r="L360" s="13"/>
      <c r="M360" s="13"/>
      <c r="N360" s="13">
        <f t="shared" si="113"/>
        <v>0</v>
      </c>
      <c r="O360" s="17" t="s">
        <v>204</v>
      </c>
      <c r="P360" s="13">
        <v>2</v>
      </c>
      <c r="Q360" s="13">
        <v>11</v>
      </c>
      <c r="R360" s="13">
        <f t="shared" si="110"/>
        <v>22</v>
      </c>
      <c r="S360" s="19"/>
    </row>
    <row r="361" spans="1:19" ht="25.5" x14ac:dyDescent="0.2">
      <c r="A361" s="10"/>
      <c r="B361" s="11"/>
      <c r="C361" s="16"/>
      <c r="D361" s="10"/>
      <c r="E361" s="18"/>
      <c r="F361" s="10"/>
      <c r="G361" s="10"/>
      <c r="H361" s="13">
        <f t="shared" si="111"/>
        <v>0</v>
      </c>
      <c r="I361" s="13"/>
      <c r="J361" s="13">
        <f t="shared" si="112"/>
        <v>0</v>
      </c>
      <c r="K361" s="13"/>
      <c r="L361" s="13"/>
      <c r="M361" s="13"/>
      <c r="N361" s="13">
        <f t="shared" si="113"/>
        <v>0</v>
      </c>
      <c r="O361" s="17" t="s">
        <v>82</v>
      </c>
      <c r="P361" s="13">
        <v>2</v>
      </c>
      <c r="Q361" s="13">
        <v>65</v>
      </c>
      <c r="R361" s="13">
        <f t="shared" si="110"/>
        <v>130</v>
      </c>
      <c r="S361" s="19"/>
    </row>
    <row r="362" spans="1:19" ht="15" x14ac:dyDescent="0.2">
      <c r="A362" s="10"/>
      <c r="B362" s="11"/>
      <c r="C362" s="16"/>
      <c r="D362" s="10"/>
      <c r="E362" s="18"/>
      <c r="F362" s="10"/>
      <c r="G362" s="10"/>
      <c r="H362" s="13">
        <f t="shared" si="111"/>
        <v>0</v>
      </c>
      <c r="I362" s="13"/>
      <c r="J362" s="13">
        <f t="shared" si="112"/>
        <v>0</v>
      </c>
      <c r="K362" s="13"/>
      <c r="L362" s="13"/>
      <c r="M362" s="13"/>
      <c r="N362" s="13">
        <f t="shared" si="113"/>
        <v>0</v>
      </c>
      <c r="O362" s="17" t="s">
        <v>128</v>
      </c>
      <c r="P362" s="13">
        <v>1</v>
      </c>
      <c r="Q362" s="13">
        <v>70</v>
      </c>
      <c r="R362" s="13">
        <f t="shared" si="110"/>
        <v>70</v>
      </c>
      <c r="S362" s="19"/>
    </row>
    <row r="363" spans="1:19" ht="15" x14ac:dyDescent="0.2">
      <c r="A363" s="10"/>
      <c r="B363" s="11"/>
      <c r="C363" s="16"/>
      <c r="D363" s="10"/>
      <c r="E363" s="18"/>
      <c r="F363" s="10"/>
      <c r="G363" s="10"/>
      <c r="H363" s="13">
        <f t="shared" si="111"/>
        <v>0</v>
      </c>
      <c r="I363" s="13"/>
      <c r="J363" s="13">
        <f t="shared" si="112"/>
        <v>0</v>
      </c>
      <c r="K363" s="13"/>
      <c r="L363" s="13"/>
      <c r="M363" s="13"/>
      <c r="N363" s="13">
        <f t="shared" si="113"/>
        <v>0</v>
      </c>
      <c r="O363" s="17" t="s">
        <v>92</v>
      </c>
      <c r="P363" s="13">
        <v>2</v>
      </c>
      <c r="Q363" s="13">
        <v>68</v>
      </c>
      <c r="R363" s="13">
        <f t="shared" si="110"/>
        <v>136</v>
      </c>
      <c r="S363" s="19"/>
    </row>
    <row r="364" spans="1:19" ht="15" x14ac:dyDescent="0.2">
      <c r="A364" s="10"/>
      <c r="B364" s="11"/>
      <c r="C364" s="16"/>
      <c r="D364" s="10"/>
      <c r="E364" s="18"/>
      <c r="F364" s="10"/>
      <c r="G364" s="10"/>
      <c r="H364" s="13">
        <f t="shared" si="111"/>
        <v>0</v>
      </c>
      <c r="I364" s="13"/>
      <c r="J364" s="13">
        <f t="shared" si="112"/>
        <v>0</v>
      </c>
      <c r="K364" s="13"/>
      <c r="L364" s="13"/>
      <c r="M364" s="13"/>
      <c r="N364" s="13">
        <f t="shared" si="113"/>
        <v>0</v>
      </c>
      <c r="O364" s="17"/>
      <c r="P364" s="13"/>
      <c r="Q364" s="13"/>
      <c r="R364" s="13">
        <f t="shared" si="110"/>
        <v>0</v>
      </c>
      <c r="S364" s="19"/>
    </row>
    <row r="365" spans="1:19" ht="15" x14ac:dyDescent="0.2">
      <c r="A365" s="10">
        <v>3</v>
      </c>
      <c r="B365" s="11" t="s">
        <v>205</v>
      </c>
      <c r="C365" s="16">
        <v>45237</v>
      </c>
      <c r="D365" s="10"/>
      <c r="E365" s="18" t="s">
        <v>206</v>
      </c>
      <c r="F365" s="10">
        <v>0.5</v>
      </c>
      <c r="G365" s="10">
        <v>1</v>
      </c>
      <c r="H365" s="13">
        <f t="shared" si="111"/>
        <v>0.5</v>
      </c>
      <c r="I365" s="13">
        <v>600</v>
      </c>
      <c r="J365" s="13">
        <f t="shared" si="112"/>
        <v>300</v>
      </c>
      <c r="K365" s="13" t="s">
        <v>21</v>
      </c>
      <c r="L365" s="13">
        <v>0.5</v>
      </c>
      <c r="M365" s="13">
        <v>500</v>
      </c>
      <c r="N365" s="13">
        <f t="shared" si="113"/>
        <v>250</v>
      </c>
      <c r="O365" s="17" t="s">
        <v>207</v>
      </c>
      <c r="P365" s="13">
        <v>1</v>
      </c>
      <c r="Q365" s="13">
        <v>38</v>
      </c>
      <c r="R365" s="13">
        <f t="shared" si="110"/>
        <v>38</v>
      </c>
      <c r="S365" s="19"/>
    </row>
    <row r="366" spans="1:19" x14ac:dyDescent="0.2">
      <c r="A366" s="10"/>
      <c r="B366" s="11"/>
      <c r="C366" s="10"/>
      <c r="D366" s="10"/>
      <c r="E366" s="10"/>
      <c r="F366" s="10"/>
      <c r="G366" s="10"/>
      <c r="H366" s="13">
        <f>F366*G366</f>
        <v>0</v>
      </c>
      <c r="I366" s="13"/>
      <c r="J366" s="13">
        <f>H366*I366</f>
        <v>0</v>
      </c>
      <c r="K366" s="13"/>
      <c r="L366" s="13"/>
      <c r="M366" s="13"/>
      <c r="N366" s="13">
        <f>L366*M366</f>
        <v>0</v>
      </c>
      <c r="O366" s="13"/>
      <c r="P366" s="13"/>
      <c r="Q366" s="13"/>
      <c r="R366" s="13">
        <f t="shared" si="110"/>
        <v>0</v>
      </c>
      <c r="S366" s="19"/>
    </row>
    <row r="367" spans="1:19" x14ac:dyDescent="0.2">
      <c r="A367" s="10"/>
      <c r="B367" s="11"/>
      <c r="C367" s="10"/>
      <c r="D367" s="10"/>
      <c r="E367" s="20" t="s">
        <v>40</v>
      </c>
      <c r="F367" s="10"/>
      <c r="G367" s="10"/>
      <c r="H367" s="21">
        <f>SUM(H350:H366)</f>
        <v>28.5</v>
      </c>
      <c r="I367" s="13"/>
      <c r="J367" s="21">
        <f>SUM(J350:J366)</f>
        <v>17100</v>
      </c>
      <c r="K367" s="13"/>
      <c r="L367" s="21">
        <f>SUM(L350:L366)</f>
        <v>1.5</v>
      </c>
      <c r="M367" s="13"/>
      <c r="N367" s="21">
        <f>SUM(N350:N366)</f>
        <v>750</v>
      </c>
      <c r="O367" s="13"/>
      <c r="P367" s="13"/>
      <c r="Q367" s="13"/>
      <c r="R367" s="21">
        <f>SUM(R350:R366)</f>
        <v>4440</v>
      </c>
      <c r="S367" s="14">
        <f>J367+N367+R367</f>
        <v>22290</v>
      </c>
    </row>
    <row r="368" spans="1:19" ht="15" x14ac:dyDescent="0.2">
      <c r="A368" s="10" t="s">
        <v>0</v>
      </c>
      <c r="B368" s="11"/>
      <c r="C368" s="10"/>
      <c r="D368" s="10"/>
      <c r="E368" s="15" t="s">
        <v>41</v>
      </c>
      <c r="F368" s="10"/>
      <c r="G368" s="10"/>
      <c r="H368" s="13">
        <f>F368*G368</f>
        <v>0</v>
      </c>
      <c r="I368" s="13"/>
      <c r="J368" s="13">
        <f>H368*I368</f>
        <v>0</v>
      </c>
      <c r="K368" s="13"/>
      <c r="L368" s="13"/>
      <c r="M368" s="13"/>
      <c r="N368" s="13">
        <f>L368*M368</f>
        <v>0</v>
      </c>
      <c r="O368" s="13"/>
      <c r="P368" s="13"/>
      <c r="Q368" s="13"/>
      <c r="R368" s="13">
        <f>P368</f>
        <v>0</v>
      </c>
      <c r="S368" s="22"/>
    </row>
    <row r="369" spans="1:19" ht="15" x14ac:dyDescent="0.2">
      <c r="A369" s="10"/>
      <c r="B369" s="11"/>
      <c r="C369" s="16"/>
      <c r="D369" s="10"/>
      <c r="E369" s="31" t="s">
        <v>0</v>
      </c>
      <c r="F369" s="10"/>
      <c r="G369" s="10"/>
      <c r="H369" s="13">
        <f t="shared" ref="H369:H370" si="114">F369*G369</f>
        <v>0</v>
      </c>
      <c r="I369" s="13"/>
      <c r="J369" s="13">
        <f>H369*I369</f>
        <v>0</v>
      </c>
      <c r="K369" s="13"/>
      <c r="L369" s="13"/>
      <c r="M369" s="13"/>
      <c r="N369" s="13">
        <f t="shared" ref="N369" si="115">L369*M369</f>
        <v>0</v>
      </c>
      <c r="O369" s="13"/>
      <c r="P369" s="13"/>
      <c r="Q369" s="13"/>
      <c r="R369" s="13">
        <f>P369*Q369</f>
        <v>0</v>
      </c>
      <c r="S369" s="22"/>
    </row>
    <row r="370" spans="1:19" x14ac:dyDescent="0.2">
      <c r="A370" s="10"/>
      <c r="B370" s="11"/>
      <c r="C370" s="10"/>
      <c r="D370" s="10"/>
      <c r="E370" s="10"/>
      <c r="F370" s="10"/>
      <c r="G370" s="10"/>
      <c r="H370" s="13">
        <f t="shared" si="114"/>
        <v>0</v>
      </c>
      <c r="I370" s="13"/>
      <c r="J370" s="13">
        <f t="shared" ref="J370" si="116">H370*I370</f>
        <v>0</v>
      </c>
      <c r="K370" s="13"/>
      <c r="L370" s="13"/>
      <c r="M370" s="13"/>
      <c r="N370" s="13">
        <f>L370*M370</f>
        <v>0</v>
      </c>
      <c r="O370" s="13"/>
      <c r="P370" s="13"/>
      <c r="Q370" s="13"/>
      <c r="R370" s="13">
        <f t="shared" ref="R370" si="117">P370*Q370</f>
        <v>0</v>
      </c>
      <c r="S370" s="14"/>
    </row>
    <row r="371" spans="1:19" x14ac:dyDescent="0.2">
      <c r="A371" s="10"/>
      <c r="B371" s="11"/>
      <c r="C371" s="10"/>
      <c r="D371" s="10"/>
      <c r="E371" s="20" t="s">
        <v>40</v>
      </c>
      <c r="F371" s="10"/>
      <c r="G371" s="10"/>
      <c r="H371" s="21">
        <f>SUM(H368:H370)</f>
        <v>0</v>
      </c>
      <c r="I371" s="13"/>
      <c r="J371" s="21">
        <f>SUM(J368:J370)</f>
        <v>0</v>
      </c>
      <c r="K371" s="13"/>
      <c r="L371" s="21">
        <f>SUM(L368:L370)</f>
        <v>0</v>
      </c>
      <c r="M371" s="13"/>
      <c r="N371" s="21">
        <f>SUM(N368:N370)</f>
        <v>0</v>
      </c>
      <c r="O371" s="13"/>
      <c r="P371" s="13"/>
      <c r="Q371" s="13"/>
      <c r="R371" s="21">
        <f>SUM(R368:R370)</f>
        <v>0</v>
      </c>
      <c r="S371" s="14">
        <f>J371+N371+R371</f>
        <v>0</v>
      </c>
    </row>
    <row r="372" spans="1:19" ht="15" x14ac:dyDescent="0.2">
      <c r="A372" s="10"/>
      <c r="B372" s="11"/>
      <c r="C372" s="10"/>
      <c r="D372" s="10"/>
      <c r="E372" s="15" t="s">
        <v>49</v>
      </c>
      <c r="F372" s="10"/>
      <c r="G372" s="10"/>
      <c r="H372" s="13">
        <f>F372*G372</f>
        <v>0</v>
      </c>
      <c r="I372" s="13"/>
      <c r="J372" s="13">
        <f>H372*I372</f>
        <v>0</v>
      </c>
      <c r="K372" s="13"/>
      <c r="L372" s="13"/>
      <c r="M372" s="13"/>
      <c r="N372" s="13">
        <f>L372*M372</f>
        <v>0</v>
      </c>
      <c r="O372" s="13"/>
      <c r="P372" s="13"/>
      <c r="Q372" s="13"/>
      <c r="R372" s="13">
        <f>P372*Q372</f>
        <v>0</v>
      </c>
      <c r="S372" s="22"/>
    </row>
    <row r="373" spans="1:19" ht="15" x14ac:dyDescent="0.2">
      <c r="A373" s="10"/>
      <c r="B373" s="11"/>
      <c r="C373" s="16"/>
      <c r="D373" s="10"/>
      <c r="E373" s="15"/>
      <c r="F373" s="10"/>
      <c r="G373" s="10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22"/>
    </row>
    <row r="374" spans="1:19" x14ac:dyDescent="0.2">
      <c r="A374" s="10"/>
      <c r="B374" s="11"/>
      <c r="C374" s="10"/>
      <c r="D374" s="10"/>
      <c r="E374" s="10"/>
      <c r="F374" s="10"/>
      <c r="G374" s="10"/>
      <c r="H374" s="13">
        <f>F374*G374</f>
        <v>0</v>
      </c>
      <c r="I374" s="13"/>
      <c r="J374" s="13">
        <f t="shared" ref="J374" si="118">H374*I374</f>
        <v>0</v>
      </c>
      <c r="K374" s="13"/>
      <c r="L374" s="13"/>
      <c r="M374" s="13"/>
      <c r="N374" s="13">
        <f>L374*M374</f>
        <v>0</v>
      </c>
      <c r="O374" s="13"/>
      <c r="P374" s="13"/>
      <c r="Q374" s="13"/>
      <c r="R374" s="13">
        <f t="shared" ref="R374" si="119">P374*Q374</f>
        <v>0</v>
      </c>
      <c r="S374" s="22"/>
    </row>
    <row r="375" spans="1:19" x14ac:dyDescent="0.2">
      <c r="A375" s="10"/>
      <c r="B375" s="11"/>
      <c r="C375" s="10"/>
      <c r="D375" s="10"/>
      <c r="E375" s="20" t="s">
        <v>40</v>
      </c>
      <c r="F375" s="10"/>
      <c r="G375" s="10"/>
      <c r="H375" s="21">
        <f>SUM(H372:H374)</f>
        <v>0</v>
      </c>
      <c r="I375" s="13"/>
      <c r="J375" s="21">
        <f>SUM(J373:J374)</f>
        <v>0</v>
      </c>
      <c r="K375" s="13"/>
      <c r="L375" s="21">
        <f>SUM(L372:L374)</f>
        <v>0</v>
      </c>
      <c r="M375" s="13"/>
      <c r="N375" s="21">
        <f>SUM(N372:N374)</f>
        <v>0</v>
      </c>
      <c r="O375" s="13"/>
      <c r="P375" s="13"/>
      <c r="Q375" s="13"/>
      <c r="R375" s="21">
        <f>SUM(R372:R374)</f>
        <v>0</v>
      </c>
      <c r="S375" s="14">
        <f>J375+N375+R375</f>
        <v>0</v>
      </c>
    </row>
    <row r="376" spans="1:19" x14ac:dyDescent="0.2">
      <c r="A376" s="10"/>
      <c r="B376" s="11"/>
      <c r="C376" s="10"/>
      <c r="D376" s="10"/>
      <c r="E376" s="20" t="s">
        <v>40</v>
      </c>
      <c r="F376" s="10"/>
      <c r="G376" s="10"/>
      <c r="H376" s="21">
        <f>H367+H371+H375</f>
        <v>28.5</v>
      </c>
      <c r="I376" s="13"/>
      <c r="J376" s="21">
        <f>J367+J371+J375</f>
        <v>17100</v>
      </c>
      <c r="K376" s="13"/>
      <c r="L376" s="21">
        <f>L367+L371+L375</f>
        <v>1.5</v>
      </c>
      <c r="M376" s="13"/>
      <c r="N376" s="21">
        <f>N367+N371+N375</f>
        <v>750</v>
      </c>
      <c r="O376" s="13"/>
      <c r="P376" s="13"/>
      <c r="Q376" s="13"/>
      <c r="R376" s="21">
        <f>R367+R371+R375</f>
        <v>4440</v>
      </c>
      <c r="S376" s="21">
        <f>SUM(S350:S375)</f>
        <v>22290</v>
      </c>
    </row>
    <row r="377" spans="1:19" x14ac:dyDescent="0.2">
      <c r="C377" s="23"/>
      <c r="R377" s="24">
        <f>J376+N376+R376</f>
        <v>22290</v>
      </c>
      <c r="S377" s="24" t="s">
        <v>0</v>
      </c>
    </row>
    <row r="380" spans="1:19" ht="20.25" x14ac:dyDescent="0.3">
      <c r="F380" t="s">
        <v>0</v>
      </c>
      <c r="H380" s="1" t="s">
        <v>208</v>
      </c>
    </row>
    <row r="382" spans="1:19" x14ac:dyDescent="0.2">
      <c r="A382" s="2" t="s">
        <v>2</v>
      </c>
      <c r="B382" s="2" t="s">
        <v>3</v>
      </c>
      <c r="C382" s="2" t="s">
        <v>4</v>
      </c>
      <c r="D382" s="2" t="s">
        <v>5</v>
      </c>
      <c r="E382" s="2" t="s">
        <v>6</v>
      </c>
      <c r="F382" s="3" t="s">
        <v>7</v>
      </c>
      <c r="G382" s="3" t="s">
        <v>8</v>
      </c>
      <c r="H382" s="4" t="s">
        <v>9</v>
      </c>
      <c r="I382" s="4"/>
      <c r="J382" s="4"/>
      <c r="K382" s="2"/>
      <c r="L382" s="4" t="s">
        <v>10</v>
      </c>
      <c r="M382" s="4"/>
      <c r="N382" s="4"/>
      <c r="O382" s="4" t="s">
        <v>11</v>
      </c>
      <c r="P382" s="4"/>
      <c r="Q382" s="4"/>
      <c r="R382" s="4"/>
    </row>
    <row r="383" spans="1:19" ht="25.5" x14ac:dyDescent="0.2">
      <c r="A383" s="5"/>
      <c r="B383" s="5"/>
      <c r="C383" s="5"/>
      <c r="D383" s="5"/>
      <c r="E383" s="5"/>
      <c r="F383" s="6"/>
      <c r="G383" s="6"/>
      <c r="H383" s="7" t="s">
        <v>12</v>
      </c>
      <c r="I383" s="8" t="s">
        <v>13</v>
      </c>
      <c r="J383" s="7" t="s">
        <v>14</v>
      </c>
      <c r="K383" s="9"/>
      <c r="L383" s="7" t="s">
        <v>12</v>
      </c>
      <c r="M383" s="7" t="s">
        <v>15</v>
      </c>
      <c r="N383" s="7" t="s">
        <v>14</v>
      </c>
      <c r="O383" s="8" t="s">
        <v>16</v>
      </c>
      <c r="P383" s="7" t="s">
        <v>12</v>
      </c>
      <c r="Q383" s="7" t="s">
        <v>15</v>
      </c>
      <c r="R383" s="7" t="s">
        <v>14</v>
      </c>
    </row>
    <row r="384" spans="1:19" ht="15.75" x14ac:dyDescent="0.25">
      <c r="A384" s="10"/>
      <c r="B384" s="11"/>
      <c r="C384" s="10"/>
      <c r="D384" s="11"/>
      <c r="E384" s="12" t="s">
        <v>199</v>
      </c>
      <c r="F384" s="10"/>
      <c r="G384" s="10"/>
      <c r="H384" s="13">
        <f>F384*G384</f>
        <v>0</v>
      </c>
      <c r="I384" s="13"/>
      <c r="J384" s="13">
        <f>H384*I384</f>
        <v>0</v>
      </c>
      <c r="K384" s="13"/>
      <c r="L384" s="13"/>
      <c r="M384" s="13"/>
      <c r="N384" s="13">
        <f>L384*M384</f>
        <v>0</v>
      </c>
      <c r="O384" s="13"/>
      <c r="P384" s="13"/>
      <c r="Q384" s="13"/>
      <c r="R384" s="13">
        <f>P384*Q384</f>
        <v>0</v>
      </c>
      <c r="S384" s="14"/>
    </row>
    <row r="385" spans="1:19" ht="15" x14ac:dyDescent="0.2">
      <c r="A385" s="10"/>
      <c r="B385" s="11"/>
      <c r="C385" s="10"/>
      <c r="D385" s="10"/>
      <c r="E385" s="15" t="s">
        <v>18</v>
      </c>
      <c r="F385" s="10"/>
      <c r="G385" s="10"/>
      <c r="H385" s="13">
        <f>F385*G385</f>
        <v>0</v>
      </c>
      <c r="I385" s="13"/>
      <c r="J385" s="13">
        <f>H385*I385</f>
        <v>0</v>
      </c>
      <c r="K385" s="13"/>
      <c r="L385" s="13"/>
      <c r="M385" s="13"/>
      <c r="N385" s="13">
        <f>L385*M385</f>
        <v>0</v>
      </c>
      <c r="O385" s="13"/>
      <c r="P385" s="13"/>
      <c r="Q385" s="13"/>
      <c r="R385" s="13">
        <f t="shared" ref="R385:R386" si="120">P385*Q385</f>
        <v>0</v>
      </c>
      <c r="S385" s="14"/>
    </row>
    <row r="386" spans="1:19" x14ac:dyDescent="0.2">
      <c r="A386" s="10"/>
      <c r="B386" s="11"/>
      <c r="C386" s="10"/>
      <c r="D386" s="10"/>
      <c r="E386" s="10"/>
      <c r="F386" s="10"/>
      <c r="G386" s="10"/>
      <c r="H386" s="13">
        <f t="shared" ref="H386" si="121">F386*G386</f>
        <v>0</v>
      </c>
      <c r="I386" s="13"/>
      <c r="J386" s="13">
        <f t="shared" ref="J386" si="122">H386*I386</f>
        <v>0</v>
      </c>
      <c r="K386" s="13"/>
      <c r="L386" s="13"/>
      <c r="M386" s="13"/>
      <c r="N386" s="13">
        <f t="shared" ref="N386" si="123">L386*M386</f>
        <v>0</v>
      </c>
      <c r="O386" s="13"/>
      <c r="P386" s="13"/>
      <c r="Q386" s="13"/>
      <c r="R386" s="13">
        <f t="shared" si="120"/>
        <v>0</v>
      </c>
      <c r="S386" s="19"/>
    </row>
    <row r="387" spans="1:19" x14ac:dyDescent="0.2">
      <c r="A387" s="10"/>
      <c r="B387" s="11"/>
      <c r="C387" s="10"/>
      <c r="D387" s="10"/>
      <c r="E387" s="32"/>
      <c r="F387" s="10"/>
      <c r="G387" s="10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9"/>
    </row>
    <row r="388" spans="1:19" x14ac:dyDescent="0.2">
      <c r="A388" s="10"/>
      <c r="B388" s="11"/>
      <c r="C388" s="10"/>
      <c r="D388" s="10"/>
      <c r="E388" s="33" t="s">
        <v>40</v>
      </c>
      <c r="F388" s="10"/>
      <c r="G388" s="10"/>
      <c r="H388" s="21">
        <f>SUM(H384:H385)</f>
        <v>0</v>
      </c>
      <c r="I388" s="13"/>
      <c r="J388" s="21">
        <f>SUM(J384:J386)</f>
        <v>0</v>
      </c>
      <c r="K388" s="13"/>
      <c r="L388" s="21">
        <f>SUM(L384:L385)</f>
        <v>0</v>
      </c>
      <c r="M388" s="13"/>
      <c r="N388" s="21">
        <f>SUM(N384:N386)</f>
        <v>0</v>
      </c>
      <c r="O388" s="13"/>
      <c r="P388" s="13"/>
      <c r="Q388" s="13"/>
      <c r="R388" s="21">
        <f>SUM(R384:R386)</f>
        <v>0</v>
      </c>
      <c r="S388" s="14">
        <f>J388+N388+R388</f>
        <v>0</v>
      </c>
    </row>
    <row r="389" spans="1:19" ht="15" x14ac:dyDescent="0.2">
      <c r="A389" s="10" t="s">
        <v>0</v>
      </c>
      <c r="B389" s="11"/>
      <c r="C389" s="10"/>
      <c r="D389" s="10"/>
      <c r="E389" s="34" t="s">
        <v>41</v>
      </c>
      <c r="F389" s="10"/>
      <c r="G389" s="10"/>
      <c r="H389" s="13">
        <f>F389*G389</f>
        <v>0</v>
      </c>
      <c r="I389" s="13"/>
      <c r="J389" s="13">
        <f>H389*I389</f>
        <v>0</v>
      </c>
      <c r="K389" s="13"/>
      <c r="L389" s="13"/>
      <c r="M389" s="13"/>
      <c r="N389" s="13">
        <f>L389*M389</f>
        <v>0</v>
      </c>
      <c r="O389" s="13"/>
      <c r="P389" s="13"/>
      <c r="Q389" s="13"/>
      <c r="R389" s="13">
        <f>P389</f>
        <v>0</v>
      </c>
      <c r="S389" s="22"/>
    </row>
    <row r="390" spans="1:19" ht="15" x14ac:dyDescent="0.2">
      <c r="A390" s="10"/>
      <c r="B390" s="11"/>
      <c r="C390" s="16"/>
      <c r="D390" s="10"/>
      <c r="E390" s="15"/>
      <c r="F390" s="10"/>
      <c r="G390" s="10"/>
      <c r="H390" s="13">
        <f t="shared" ref="H390:H391" si="124">F390*G390</f>
        <v>0</v>
      </c>
      <c r="I390" s="13"/>
      <c r="J390" s="13">
        <f t="shared" ref="J390:J391" si="125">H390*I390</f>
        <v>0</v>
      </c>
      <c r="K390" s="13"/>
      <c r="L390" s="13"/>
      <c r="M390" s="13"/>
      <c r="N390" s="13">
        <f t="shared" ref="N390" si="126">L390*M390</f>
        <v>0</v>
      </c>
      <c r="O390" s="13"/>
      <c r="P390" s="13"/>
      <c r="Q390" s="13"/>
      <c r="R390" s="13">
        <f t="shared" ref="R390:R391" si="127">P390*Q390</f>
        <v>0</v>
      </c>
      <c r="S390" s="22"/>
    </row>
    <row r="391" spans="1:19" x14ac:dyDescent="0.2">
      <c r="A391" s="10"/>
      <c r="B391" s="11"/>
      <c r="C391" s="10"/>
      <c r="D391" s="10"/>
      <c r="E391" s="10"/>
      <c r="F391" s="10"/>
      <c r="G391" s="10"/>
      <c r="H391" s="13">
        <f t="shared" si="124"/>
        <v>0</v>
      </c>
      <c r="I391" s="13"/>
      <c r="J391" s="13">
        <f t="shared" si="125"/>
        <v>0</v>
      </c>
      <c r="K391" s="13"/>
      <c r="L391" s="13"/>
      <c r="M391" s="13"/>
      <c r="N391" s="13">
        <f>L391*M391</f>
        <v>0</v>
      </c>
      <c r="O391" s="13"/>
      <c r="P391" s="13"/>
      <c r="Q391" s="13"/>
      <c r="R391" s="13">
        <f t="shared" si="127"/>
        <v>0</v>
      </c>
      <c r="S391" s="14"/>
    </row>
    <row r="392" spans="1:19" x14ac:dyDescent="0.2">
      <c r="A392" s="10"/>
      <c r="B392" s="11"/>
      <c r="C392" s="10"/>
      <c r="D392" s="10"/>
      <c r="E392" s="20" t="s">
        <v>40</v>
      </c>
      <c r="F392" s="10"/>
      <c r="G392" s="10"/>
      <c r="H392" s="21">
        <f>SUM(H389:H391)</f>
        <v>0</v>
      </c>
      <c r="I392" s="13"/>
      <c r="J392" s="21">
        <f>SUM(J389:J391)</f>
        <v>0</v>
      </c>
      <c r="K392" s="13"/>
      <c r="L392" s="21">
        <f>SUM(L389:L391)</f>
        <v>0</v>
      </c>
      <c r="M392" s="13"/>
      <c r="N392" s="21">
        <f>SUM(N389:N391)</f>
        <v>0</v>
      </c>
      <c r="O392" s="13"/>
      <c r="P392" s="13"/>
      <c r="Q392" s="13"/>
      <c r="R392" s="21">
        <f>SUM(R389:R391)</f>
        <v>0</v>
      </c>
      <c r="S392" s="14">
        <f>J392+N392+R392</f>
        <v>0</v>
      </c>
    </row>
    <row r="393" spans="1:19" ht="15" x14ac:dyDescent="0.2">
      <c r="A393" s="10"/>
      <c r="B393" s="11"/>
      <c r="C393" s="10"/>
      <c r="D393" s="10"/>
      <c r="E393" s="15" t="s">
        <v>49</v>
      </c>
      <c r="F393" s="10"/>
      <c r="G393" s="10"/>
      <c r="H393" s="13">
        <f>F393*G393</f>
        <v>0</v>
      </c>
      <c r="I393" s="13"/>
      <c r="J393" s="13">
        <f>H393*I393</f>
        <v>0</v>
      </c>
      <c r="K393" s="13"/>
      <c r="L393" s="13"/>
      <c r="M393" s="13"/>
      <c r="N393" s="13">
        <f>L393*M393</f>
        <v>0</v>
      </c>
      <c r="O393" s="13"/>
      <c r="P393" s="13"/>
      <c r="Q393" s="13"/>
      <c r="R393" s="13">
        <f>P393*Q393</f>
        <v>0</v>
      </c>
      <c r="S393" s="22"/>
    </row>
    <row r="394" spans="1:19" ht="15" x14ac:dyDescent="0.2">
      <c r="A394" s="10"/>
      <c r="B394" s="11"/>
      <c r="C394" s="16"/>
      <c r="D394" s="10"/>
      <c r="E394" s="15"/>
      <c r="F394" s="10"/>
      <c r="G394" s="10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22"/>
    </row>
    <row r="395" spans="1:19" ht="25.5" x14ac:dyDescent="0.2">
      <c r="A395" s="10">
        <v>1</v>
      </c>
      <c r="B395" s="11" t="s">
        <v>209</v>
      </c>
      <c r="C395" s="16">
        <v>45265</v>
      </c>
      <c r="D395" s="10"/>
      <c r="E395" s="15" t="s">
        <v>55</v>
      </c>
      <c r="F395" s="10">
        <v>1</v>
      </c>
      <c r="G395" s="10">
        <v>1</v>
      </c>
      <c r="H395" s="13">
        <f>F395*G395</f>
        <v>1</v>
      </c>
      <c r="I395" s="13">
        <v>600</v>
      </c>
      <c r="J395" s="13">
        <f t="shared" ref="J395:J400" si="128">H395*I395</f>
        <v>600</v>
      </c>
      <c r="K395" s="13" t="s">
        <v>44</v>
      </c>
      <c r="L395" s="13">
        <v>0.5</v>
      </c>
      <c r="M395" s="13">
        <v>500</v>
      </c>
      <c r="N395" s="13">
        <f>L395*M395</f>
        <v>250</v>
      </c>
      <c r="O395" s="13" t="s">
        <v>69</v>
      </c>
      <c r="P395" s="13">
        <v>2</v>
      </c>
      <c r="Q395" s="13">
        <v>0.8</v>
      </c>
      <c r="R395" s="13">
        <f t="shared" ref="R395:R398" si="129">P395*Q395</f>
        <v>1.6</v>
      </c>
      <c r="S395" s="22"/>
    </row>
    <row r="396" spans="1:19" ht="15" x14ac:dyDescent="0.2">
      <c r="A396" s="10"/>
      <c r="B396" s="11"/>
      <c r="C396" s="16"/>
      <c r="D396" s="10"/>
      <c r="E396" s="15"/>
      <c r="F396" s="10"/>
      <c r="G396" s="10"/>
      <c r="H396" s="13">
        <f t="shared" ref="H396:H400" si="130">F396*G396</f>
        <v>0</v>
      </c>
      <c r="I396" s="13"/>
      <c r="J396" s="13">
        <f t="shared" si="128"/>
        <v>0</v>
      </c>
      <c r="K396" s="13"/>
      <c r="L396" s="13"/>
      <c r="M396" s="13"/>
      <c r="N396" s="13">
        <f t="shared" ref="N396:N400" si="131">L396*M396</f>
        <v>0</v>
      </c>
      <c r="O396" s="13"/>
      <c r="P396" s="13"/>
      <c r="Q396" s="13"/>
      <c r="R396" s="13">
        <f t="shared" si="129"/>
        <v>0</v>
      </c>
      <c r="S396" s="22"/>
    </row>
    <row r="397" spans="1:19" ht="15" x14ac:dyDescent="0.2">
      <c r="A397" s="10"/>
      <c r="B397" s="11"/>
      <c r="C397" s="16"/>
      <c r="D397" s="10"/>
      <c r="E397" s="15"/>
      <c r="F397" s="10"/>
      <c r="G397" s="10"/>
      <c r="H397" s="13">
        <f t="shared" si="130"/>
        <v>0</v>
      </c>
      <c r="I397" s="13"/>
      <c r="J397" s="13">
        <f t="shared" si="128"/>
        <v>0</v>
      </c>
      <c r="K397" s="13"/>
      <c r="L397" s="13"/>
      <c r="M397" s="13"/>
      <c r="N397" s="13">
        <f t="shared" si="131"/>
        <v>0</v>
      </c>
      <c r="O397" s="13"/>
      <c r="P397" s="13"/>
      <c r="Q397" s="13"/>
      <c r="R397" s="13">
        <f t="shared" si="129"/>
        <v>0</v>
      </c>
      <c r="S397" s="22"/>
    </row>
    <row r="398" spans="1:19" ht="15" x14ac:dyDescent="0.2">
      <c r="A398" s="10"/>
      <c r="B398" s="11"/>
      <c r="C398" s="16"/>
      <c r="D398" s="10"/>
      <c r="E398" s="15"/>
      <c r="F398" s="10"/>
      <c r="G398" s="10"/>
      <c r="H398" s="13">
        <f t="shared" si="130"/>
        <v>0</v>
      </c>
      <c r="I398" s="13"/>
      <c r="J398" s="13">
        <f t="shared" si="128"/>
        <v>0</v>
      </c>
      <c r="K398" s="13"/>
      <c r="L398" s="13"/>
      <c r="M398" s="13"/>
      <c r="N398" s="13">
        <f t="shared" si="131"/>
        <v>0</v>
      </c>
      <c r="O398" s="13"/>
      <c r="P398" s="13"/>
      <c r="Q398" s="13"/>
      <c r="R398" s="13">
        <f t="shared" si="129"/>
        <v>0</v>
      </c>
      <c r="S398" s="22"/>
    </row>
    <row r="399" spans="1:19" ht="76.5" x14ac:dyDescent="0.2">
      <c r="A399" s="10">
        <v>2</v>
      </c>
      <c r="B399" s="11" t="s">
        <v>210</v>
      </c>
      <c r="C399" s="16">
        <v>45264</v>
      </c>
      <c r="D399" s="10"/>
      <c r="E399" s="15" t="s">
        <v>211</v>
      </c>
      <c r="F399" s="10">
        <v>1</v>
      </c>
      <c r="G399" s="10">
        <v>1</v>
      </c>
      <c r="H399" s="13">
        <f t="shared" si="130"/>
        <v>1</v>
      </c>
      <c r="I399" s="13">
        <v>600</v>
      </c>
      <c r="J399" s="13">
        <f t="shared" si="128"/>
        <v>600</v>
      </c>
      <c r="K399" s="13" t="s">
        <v>44</v>
      </c>
      <c r="L399" s="13">
        <v>0.5</v>
      </c>
      <c r="M399" s="13">
        <v>500</v>
      </c>
      <c r="N399" s="13">
        <f t="shared" si="131"/>
        <v>250</v>
      </c>
      <c r="O399" s="17" t="s">
        <v>53</v>
      </c>
      <c r="P399" s="13">
        <v>0.5</v>
      </c>
      <c r="Q399" s="13">
        <v>81</v>
      </c>
      <c r="R399" s="13">
        <f>P399*Q399</f>
        <v>40.5</v>
      </c>
      <c r="S399" s="22"/>
    </row>
    <row r="400" spans="1:19" ht="15" x14ac:dyDescent="0.2">
      <c r="A400" s="10"/>
      <c r="B400" s="11"/>
      <c r="C400" s="16"/>
      <c r="D400" s="10"/>
      <c r="E400" s="15"/>
      <c r="F400" s="10"/>
      <c r="G400" s="10"/>
      <c r="H400" s="13">
        <f t="shared" si="130"/>
        <v>0</v>
      </c>
      <c r="I400" s="13"/>
      <c r="J400" s="13">
        <f t="shared" si="128"/>
        <v>0</v>
      </c>
      <c r="K400" s="13"/>
      <c r="L400" s="13"/>
      <c r="M400" s="13"/>
      <c r="N400" s="13">
        <f t="shared" si="131"/>
        <v>0</v>
      </c>
      <c r="O400" s="17"/>
      <c r="P400" s="13"/>
      <c r="Q400" s="13"/>
      <c r="R400" s="13">
        <f>P400*Q400</f>
        <v>0</v>
      </c>
      <c r="S400" s="22"/>
    </row>
    <row r="401" spans="1:19" x14ac:dyDescent="0.2">
      <c r="A401" s="10"/>
      <c r="B401" s="11"/>
      <c r="C401" s="10"/>
      <c r="D401" s="10"/>
      <c r="E401" s="20" t="s">
        <v>40</v>
      </c>
      <c r="F401" s="10"/>
      <c r="G401" s="10"/>
      <c r="H401" s="21">
        <f>SUM(H393:H400)</f>
        <v>2</v>
      </c>
      <c r="I401" s="13"/>
      <c r="J401" s="21">
        <f>SUM(J394:J400)</f>
        <v>1200</v>
      </c>
      <c r="K401" s="13"/>
      <c r="L401" s="21">
        <f>SUM(L393:L400)</f>
        <v>1</v>
      </c>
      <c r="M401" s="13"/>
      <c r="N401" s="21">
        <f>SUM(N393:N400)</f>
        <v>500</v>
      </c>
      <c r="O401" s="13"/>
      <c r="P401" s="13"/>
      <c r="Q401" s="13"/>
      <c r="R401" s="21">
        <f>SUM(R393:R400)</f>
        <v>42.1</v>
      </c>
      <c r="S401" s="14">
        <f>J401+N401+R401</f>
        <v>1742.1</v>
      </c>
    </row>
    <row r="402" spans="1:19" x14ac:dyDescent="0.2">
      <c r="A402" s="10"/>
      <c r="B402" s="11"/>
      <c r="C402" s="10"/>
      <c r="D402" s="10"/>
      <c r="E402" s="20" t="s">
        <v>40</v>
      </c>
      <c r="F402" s="10"/>
      <c r="G402" s="10"/>
      <c r="H402" s="21">
        <f>H388+H392+H401</f>
        <v>2</v>
      </c>
      <c r="I402" s="13"/>
      <c r="J402" s="21">
        <f>J388+J392+J401</f>
        <v>1200</v>
      </c>
      <c r="K402" s="13"/>
      <c r="L402" s="21">
        <f>L388+L392+L401</f>
        <v>1</v>
      </c>
      <c r="M402" s="13"/>
      <c r="N402" s="21">
        <f>N388+N392+N401</f>
        <v>500</v>
      </c>
      <c r="O402" s="13"/>
      <c r="P402" s="13"/>
      <c r="Q402" s="13"/>
      <c r="R402" s="21">
        <f>R388+R392+R401</f>
        <v>42.1</v>
      </c>
      <c r="S402" s="21">
        <f>SUM(S384:S401)</f>
        <v>1742.1</v>
      </c>
    </row>
    <row r="403" spans="1:19" x14ac:dyDescent="0.2">
      <c r="C403" s="23"/>
      <c r="R403" s="24">
        <f>J402+N402+R402</f>
        <v>1742.1</v>
      </c>
      <c r="S403" s="24" t="s">
        <v>0</v>
      </c>
    </row>
    <row r="406" spans="1:19" ht="15.75" x14ac:dyDescent="0.25">
      <c r="Q406" s="35" t="s">
        <v>212</v>
      </c>
      <c r="R406" s="36">
        <f>R403+R377+R343+R308+R281+R260+R229+R187+R151+R124+R80+R44</f>
        <v>682600.08</v>
      </c>
    </row>
  </sheetData>
  <mergeCells count="132">
    <mergeCell ref="F382:F383"/>
    <mergeCell ref="G382:G383"/>
    <mergeCell ref="H382:J382"/>
    <mergeCell ref="K382:K383"/>
    <mergeCell ref="L382:N382"/>
    <mergeCell ref="O382:R382"/>
    <mergeCell ref="G348:G349"/>
    <mergeCell ref="H348:J348"/>
    <mergeCell ref="K348:K349"/>
    <mergeCell ref="L348:N348"/>
    <mergeCell ref="O348:R348"/>
    <mergeCell ref="A382:A383"/>
    <mergeCell ref="B382:B383"/>
    <mergeCell ref="C382:C383"/>
    <mergeCell ref="D382:D383"/>
    <mergeCell ref="E382:E383"/>
    <mergeCell ref="A348:A349"/>
    <mergeCell ref="B348:B349"/>
    <mergeCell ref="C348:C349"/>
    <mergeCell ref="D348:D349"/>
    <mergeCell ref="E348:E349"/>
    <mergeCell ref="F348:F349"/>
    <mergeCell ref="F312:F313"/>
    <mergeCell ref="G312:G313"/>
    <mergeCell ref="H312:J312"/>
    <mergeCell ref="K312:K313"/>
    <mergeCell ref="L312:N312"/>
    <mergeCell ref="O312:R312"/>
    <mergeCell ref="G285:G286"/>
    <mergeCell ref="H285:J285"/>
    <mergeCell ref="K285:K286"/>
    <mergeCell ref="L285:N285"/>
    <mergeCell ref="O285:R285"/>
    <mergeCell ref="A312:A313"/>
    <mergeCell ref="B312:B313"/>
    <mergeCell ref="C312:C313"/>
    <mergeCell ref="D312:D313"/>
    <mergeCell ref="E312:E313"/>
    <mergeCell ref="A285:A286"/>
    <mergeCell ref="B285:B286"/>
    <mergeCell ref="C285:C286"/>
    <mergeCell ref="D285:D286"/>
    <mergeCell ref="E285:E286"/>
    <mergeCell ref="F285:F286"/>
    <mergeCell ref="F264:F265"/>
    <mergeCell ref="G264:G265"/>
    <mergeCell ref="H264:J264"/>
    <mergeCell ref="K264:K265"/>
    <mergeCell ref="L264:N264"/>
    <mergeCell ref="O264:R264"/>
    <mergeCell ref="G233:G234"/>
    <mergeCell ref="H233:J233"/>
    <mergeCell ref="K233:K234"/>
    <mergeCell ref="L233:N233"/>
    <mergeCell ref="O233:R233"/>
    <mergeCell ref="A264:A265"/>
    <mergeCell ref="B264:B265"/>
    <mergeCell ref="C264:C265"/>
    <mergeCell ref="D264:D265"/>
    <mergeCell ref="E264:E265"/>
    <mergeCell ref="A233:A234"/>
    <mergeCell ref="B233:B234"/>
    <mergeCell ref="C233:C234"/>
    <mergeCell ref="D233:D234"/>
    <mergeCell ref="E233:E234"/>
    <mergeCell ref="F233:F234"/>
    <mergeCell ref="F191:F192"/>
    <mergeCell ref="G191:G192"/>
    <mergeCell ref="H191:J191"/>
    <mergeCell ref="K191:K192"/>
    <mergeCell ref="L191:N191"/>
    <mergeCell ref="O191:R191"/>
    <mergeCell ref="G154:G155"/>
    <mergeCell ref="H154:J154"/>
    <mergeCell ref="K154:K155"/>
    <mergeCell ref="L154:N154"/>
    <mergeCell ref="O154:R154"/>
    <mergeCell ref="A191:A192"/>
    <mergeCell ref="B191:B192"/>
    <mergeCell ref="C191:C192"/>
    <mergeCell ref="D191:D192"/>
    <mergeCell ref="E191:E192"/>
    <mergeCell ref="A154:A155"/>
    <mergeCell ref="B154:B155"/>
    <mergeCell ref="C154:C155"/>
    <mergeCell ref="D154:D155"/>
    <mergeCell ref="E154:E155"/>
    <mergeCell ref="F154:F155"/>
    <mergeCell ref="F129:F130"/>
    <mergeCell ref="G129:G130"/>
    <mergeCell ref="H129:J129"/>
    <mergeCell ref="K129:K130"/>
    <mergeCell ref="L129:N129"/>
    <mergeCell ref="O129:R129"/>
    <mergeCell ref="G85:G86"/>
    <mergeCell ref="H85:J85"/>
    <mergeCell ref="K85:K86"/>
    <mergeCell ref="L85:N85"/>
    <mergeCell ref="O85:R85"/>
    <mergeCell ref="A129:A130"/>
    <mergeCell ref="B129:B130"/>
    <mergeCell ref="C129:C130"/>
    <mergeCell ref="D129:D130"/>
    <mergeCell ref="E129:E130"/>
    <mergeCell ref="A85:A86"/>
    <mergeCell ref="B85:B86"/>
    <mergeCell ref="C85:C86"/>
    <mergeCell ref="D85:D86"/>
    <mergeCell ref="E85:E86"/>
    <mergeCell ref="F85:F86"/>
    <mergeCell ref="F48:F49"/>
    <mergeCell ref="G48:G49"/>
    <mergeCell ref="H48:J48"/>
    <mergeCell ref="K48:K49"/>
    <mergeCell ref="L48:N48"/>
    <mergeCell ref="O48:R48"/>
    <mergeCell ref="G3:G4"/>
    <mergeCell ref="H3:J3"/>
    <mergeCell ref="K3:K4"/>
    <mergeCell ref="L3:N3"/>
    <mergeCell ref="O3:R3"/>
    <mergeCell ref="A48:A49"/>
    <mergeCell ref="B48:B49"/>
    <mergeCell ref="C48:C49"/>
    <mergeCell ref="D48:D49"/>
    <mergeCell ref="E48:E49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2024-03-04T22:45:58Z</dcterms:created>
  <dcterms:modified xsi:type="dcterms:W3CDTF">2024-03-04T22:46:36Z</dcterms:modified>
</cp:coreProperties>
</file>