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A2A82439-601F-4290-963F-9FD5A1CD8951}" xr6:coauthVersionLast="36" xr6:coauthVersionMax="36" xr10:uidLastSave="{00000000-0000-0000-0000-000000000000}"/>
  <bookViews>
    <workbookView xWindow="0" yWindow="0" windowWidth="28800" windowHeight="13020" xr2:uid="{1B019384-22C1-4800-AA2D-09AA8D3FD66F}"/>
  </bookViews>
  <sheets>
    <sheet name="Обща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4" i="1" l="1"/>
  <c r="L94" i="1"/>
  <c r="R93" i="1"/>
  <c r="N93" i="1"/>
  <c r="H93" i="1"/>
  <c r="J93" i="1" s="1"/>
  <c r="R92" i="1"/>
  <c r="N92" i="1"/>
  <c r="H92" i="1"/>
  <c r="J92" i="1" s="1"/>
  <c r="R91" i="1"/>
  <c r="N91" i="1"/>
  <c r="H91" i="1"/>
  <c r="J91" i="1" s="1"/>
  <c r="R90" i="1"/>
  <c r="N90" i="1"/>
  <c r="N94" i="1" s="1"/>
  <c r="H90" i="1"/>
  <c r="J90" i="1" s="1"/>
  <c r="R89" i="1"/>
  <c r="R95" i="1" s="1"/>
  <c r="L89" i="1"/>
  <c r="R88" i="1"/>
  <c r="N88" i="1"/>
  <c r="H88" i="1"/>
  <c r="J88" i="1" s="1"/>
  <c r="R87" i="1"/>
  <c r="N87" i="1"/>
  <c r="H87" i="1"/>
  <c r="J87" i="1" s="1"/>
  <c r="R86" i="1"/>
  <c r="N86" i="1"/>
  <c r="H86" i="1"/>
  <c r="J86" i="1" s="1"/>
  <c r="R85" i="1"/>
  <c r="N85" i="1"/>
  <c r="H85" i="1"/>
  <c r="J85" i="1" s="1"/>
  <c r="R84" i="1"/>
  <c r="N84" i="1"/>
  <c r="H84" i="1"/>
  <c r="J84" i="1" s="1"/>
  <c r="R83" i="1"/>
  <c r="N83" i="1"/>
  <c r="H83" i="1"/>
  <c r="J83" i="1" s="1"/>
  <c r="R82" i="1"/>
  <c r="N82" i="1"/>
  <c r="H82" i="1"/>
  <c r="J82" i="1" s="1"/>
  <c r="R81" i="1"/>
  <c r="N81" i="1"/>
  <c r="H81" i="1"/>
  <c r="J81" i="1" s="1"/>
  <c r="R80" i="1"/>
  <c r="N80" i="1"/>
  <c r="N89" i="1" s="1"/>
  <c r="H80" i="1"/>
  <c r="J80" i="1" s="1"/>
  <c r="R79" i="1"/>
  <c r="L79" i="1"/>
  <c r="L95" i="1" s="1"/>
  <c r="R78" i="1"/>
  <c r="N78" i="1"/>
  <c r="H78" i="1"/>
  <c r="J78" i="1" s="1"/>
  <c r="R76" i="1"/>
  <c r="N76" i="1"/>
  <c r="H76" i="1"/>
  <c r="J76" i="1" s="1"/>
  <c r="R75" i="1"/>
  <c r="N75" i="1"/>
  <c r="N79" i="1" s="1"/>
  <c r="N95" i="1" s="1"/>
  <c r="H75" i="1"/>
  <c r="J75" i="1" s="1"/>
  <c r="N67" i="1"/>
  <c r="L67" i="1"/>
  <c r="R66" i="1"/>
  <c r="N66" i="1"/>
  <c r="J66" i="1"/>
  <c r="H66" i="1"/>
  <c r="R65" i="1"/>
  <c r="N65" i="1"/>
  <c r="J65" i="1"/>
  <c r="H65" i="1"/>
  <c r="R63" i="1"/>
  <c r="R62" i="1"/>
  <c r="R61" i="1"/>
  <c r="R60" i="1"/>
  <c r="R59" i="1"/>
  <c r="R58" i="1"/>
  <c r="N58" i="1"/>
  <c r="H58" i="1"/>
  <c r="J58" i="1" s="1"/>
  <c r="J67" i="1" s="1"/>
  <c r="S67" i="1" s="1"/>
  <c r="R57" i="1"/>
  <c r="R67" i="1" s="1"/>
  <c r="N57" i="1"/>
  <c r="H57" i="1"/>
  <c r="H67" i="1" s="1"/>
  <c r="L56" i="1"/>
  <c r="H56" i="1"/>
  <c r="N55" i="1"/>
  <c r="J55" i="1"/>
  <c r="H55" i="1"/>
  <c r="R54" i="1"/>
  <c r="N54" i="1"/>
  <c r="J54" i="1"/>
  <c r="H54" i="1"/>
  <c r="R53" i="1"/>
  <c r="N53" i="1"/>
  <c r="J53" i="1"/>
  <c r="H53" i="1"/>
  <c r="R52" i="1"/>
  <c r="N52" i="1"/>
  <c r="J52" i="1"/>
  <c r="H52" i="1"/>
  <c r="R51" i="1"/>
  <c r="R50" i="1"/>
  <c r="R49" i="1"/>
  <c r="R48" i="1"/>
  <c r="R47" i="1"/>
  <c r="N47" i="1"/>
  <c r="J47" i="1"/>
  <c r="H47" i="1"/>
  <c r="R46" i="1"/>
  <c r="N46" i="1"/>
  <c r="J46" i="1"/>
  <c r="H46" i="1"/>
  <c r="R45" i="1"/>
  <c r="N45" i="1"/>
  <c r="J45" i="1"/>
  <c r="H45" i="1"/>
  <c r="R44" i="1"/>
  <c r="N44" i="1"/>
  <c r="J44" i="1"/>
  <c r="H44" i="1"/>
  <c r="R43" i="1"/>
  <c r="N43" i="1"/>
  <c r="J43" i="1"/>
  <c r="H43" i="1"/>
  <c r="R42" i="1"/>
  <c r="R56" i="1" s="1"/>
  <c r="N42" i="1"/>
  <c r="N56" i="1" s="1"/>
  <c r="J42" i="1"/>
  <c r="J56" i="1" s="1"/>
  <c r="H42" i="1"/>
  <c r="L41" i="1"/>
  <c r="L68" i="1" s="1"/>
  <c r="R40" i="1"/>
  <c r="N40" i="1"/>
  <c r="J40" i="1"/>
  <c r="H40" i="1"/>
  <c r="R38" i="1"/>
  <c r="R37" i="1"/>
  <c r="N37" i="1"/>
  <c r="H37" i="1"/>
  <c r="J37" i="1" s="1"/>
  <c r="R36" i="1"/>
  <c r="R35" i="1"/>
  <c r="R34" i="1"/>
  <c r="R33" i="1"/>
  <c r="R32" i="1"/>
  <c r="R31" i="1"/>
  <c r="N31" i="1"/>
  <c r="J31" i="1"/>
  <c r="H31" i="1"/>
  <c r="R30" i="1"/>
  <c r="R29" i="1"/>
  <c r="N29" i="1"/>
  <c r="H29" i="1"/>
  <c r="J29" i="1" s="1"/>
  <c r="R28" i="1"/>
  <c r="R27" i="1"/>
  <c r="R26" i="1"/>
  <c r="R25" i="1"/>
  <c r="R24" i="1"/>
  <c r="N24" i="1"/>
  <c r="N41" i="1" s="1"/>
  <c r="N68" i="1" s="1"/>
  <c r="H24" i="1"/>
  <c r="J24" i="1" s="1"/>
  <c r="R23" i="1"/>
  <c r="R22" i="1"/>
  <c r="R21" i="1"/>
  <c r="R20" i="1"/>
  <c r="R19" i="1"/>
  <c r="R18" i="1"/>
  <c r="R17" i="1"/>
  <c r="R16" i="1"/>
  <c r="N16" i="1"/>
  <c r="J16" i="1"/>
  <c r="H16" i="1"/>
  <c r="R15" i="1"/>
  <c r="R14" i="1"/>
  <c r="R13" i="1"/>
  <c r="R12" i="1"/>
  <c r="R11" i="1"/>
  <c r="N11" i="1"/>
  <c r="J11" i="1"/>
  <c r="H11" i="1"/>
  <c r="R9" i="1"/>
  <c r="R8" i="1"/>
  <c r="R7" i="1"/>
  <c r="N7" i="1"/>
  <c r="J7" i="1"/>
  <c r="H7" i="1"/>
  <c r="R6" i="1"/>
  <c r="N6" i="1"/>
  <c r="J6" i="1"/>
  <c r="H6" i="1"/>
  <c r="R5" i="1"/>
  <c r="R41" i="1" s="1"/>
  <c r="R68" i="1" s="1"/>
  <c r="N5" i="1"/>
  <c r="J5" i="1"/>
  <c r="J41" i="1" s="1"/>
  <c r="H5" i="1"/>
  <c r="H41" i="1" s="1"/>
  <c r="H68" i="1" s="1"/>
  <c r="S56" i="1" l="1"/>
  <c r="J89" i="1"/>
  <c r="S89" i="1" s="1"/>
  <c r="J94" i="1"/>
  <c r="S94" i="1" s="1"/>
  <c r="J79" i="1"/>
  <c r="S41" i="1"/>
  <c r="S68" i="1" s="1"/>
  <c r="J68" i="1"/>
  <c r="R69" i="1" s="1"/>
  <c r="H89" i="1"/>
  <c r="J57" i="1"/>
  <c r="H79" i="1"/>
  <c r="H94" i="1"/>
  <c r="S79" i="1" l="1"/>
  <c r="S95" i="1" s="1"/>
  <c r="J95" i="1"/>
  <c r="R96" i="1" s="1"/>
  <c r="R100" i="1" s="1"/>
  <c r="H95" i="1"/>
</calcChain>
</file>

<file path=xl/sharedStrings.xml><?xml version="1.0" encoding="utf-8"?>
<sst xmlns="http://schemas.openxmlformats.org/spreadsheetml/2006/main" count="149" uniqueCount="86">
  <si>
    <t xml:space="preserve"> </t>
  </si>
  <si>
    <t xml:space="preserve">Акт выполненых работ за  Ноябрь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</si>
  <si>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</si>
  <si>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</si>
  <si>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</si>
  <si>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</si>
  <si>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</si>
  <si>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</si>
  <si>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</si>
  <si>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</si>
  <si>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</si>
  <si>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</si>
  <si>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</si>
  <si>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</si>
  <si>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</si>
  <si>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</si>
  <si>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</si>
  <si>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Завитая д.3</t>
  </si>
  <si>
    <t>ТВК</t>
  </si>
  <si>
    <t>Перекрытие стояка х/воды,сброс воды,замена отсечного крана ,запуск проверка.</t>
  </si>
  <si>
    <t>ст дома</t>
  </si>
  <si>
    <t>мазда</t>
  </si>
  <si>
    <t>кран25</t>
  </si>
  <si>
    <t>фитинг</t>
  </si>
  <si>
    <t>фум лен</t>
  </si>
  <si>
    <t>Перекрытие стояка х/воды,сброс воды,демонтаж металл трубы,замена отсечного крана,монтаж стояка х/воды на метапол,запуск проверка.</t>
  </si>
  <si>
    <t>кран20</t>
  </si>
  <si>
    <t>метапол26</t>
  </si>
  <si>
    <t xml:space="preserve">Перекрытие стояка х/воды,монтаж водопровода на метапол,запуск проверка </t>
  </si>
  <si>
    <t>метапол16</t>
  </si>
  <si>
    <t>угол</t>
  </si>
  <si>
    <t>шланг гиб</t>
  </si>
  <si>
    <t>тройн</t>
  </si>
  <si>
    <t>кран15</t>
  </si>
  <si>
    <t>Перекрытие стояков отопления в подвале,сброс демонтаж сгона на радиаторе в узле,нарезка резьбы,монтаж сгона полипропиленом,запуск проверка</t>
  </si>
  <si>
    <t>кв61</t>
  </si>
  <si>
    <t>ниссан</t>
  </si>
  <si>
    <t>трубаППР25</t>
  </si>
  <si>
    <t>америкППР25</t>
  </si>
  <si>
    <t>муфтаППР25*в,р,20</t>
  </si>
  <si>
    <t>уголППР25</t>
  </si>
  <si>
    <t>Прочистка канализационной трубы в подвальном помещении,запуск проверка</t>
  </si>
  <si>
    <t>кв4</t>
  </si>
  <si>
    <t>Прочистка канализационных выходов на колодцы,установка заглушек на ревизии канализации подвале проверка</t>
  </si>
  <si>
    <t>заглуш110</t>
  </si>
  <si>
    <t>заглуш50</t>
  </si>
  <si>
    <t>манжет110</t>
  </si>
  <si>
    <t>манжет50</t>
  </si>
  <si>
    <t>Замена отрезка стояка канализац в туалете,запуск,проверка.</t>
  </si>
  <si>
    <t>кв32</t>
  </si>
  <si>
    <t>труба110</t>
  </si>
  <si>
    <t>муфта110</t>
  </si>
  <si>
    <t>итого</t>
  </si>
  <si>
    <t>РСЦ</t>
  </si>
  <si>
    <t>Спиливание деревьев,отпиливание веток,погрузка и вывозка веток</t>
  </si>
  <si>
    <t>выш/мал</t>
  </si>
  <si>
    <t>бензин</t>
  </si>
  <si>
    <t>масло</t>
  </si>
  <si>
    <t>Снятие шифера,стендов,навеска информационных стендов новых,,замена досок  на лавочке и качели,ремонт урны.</t>
  </si>
  <si>
    <t>Ст дома</t>
  </si>
  <si>
    <t>стенды инфор</t>
  </si>
  <si>
    <t>дюбель пл</t>
  </si>
  <si>
    <t>саморезы</t>
  </si>
  <si>
    <t>доска0,15*0,05*4</t>
  </si>
  <si>
    <t>доска0,15*0,025,4</t>
  </si>
  <si>
    <t>квадрат2*2</t>
  </si>
  <si>
    <t>диск отр</t>
  </si>
  <si>
    <t>электр</t>
  </si>
  <si>
    <t>Эл цех</t>
  </si>
  <si>
    <t>Демонтаж и замена светодиодн панелй,установка к стене фото реле,полное выключение и изоляция,ремонт распределительной коробке 1-подъезд</t>
  </si>
  <si>
    <t>кв57</t>
  </si>
  <si>
    <t>панел свет</t>
  </si>
  <si>
    <t>изолента</t>
  </si>
  <si>
    <t>дюпель</t>
  </si>
  <si>
    <t>фото реле</t>
  </si>
  <si>
    <t>хомуты</t>
  </si>
  <si>
    <t>Демонтаж монтаж авт,зачистка изоляции нулей</t>
  </si>
  <si>
    <t>кв67</t>
  </si>
  <si>
    <t>изолен</t>
  </si>
  <si>
    <t xml:space="preserve">Акт выполненых работ за  Декабрь 2022 год </t>
  </si>
  <si>
    <t>Замена на входной двери панели управления домофона. Изготовление чипов.</t>
  </si>
  <si>
    <t>чипы на домофон</t>
  </si>
  <si>
    <t>Ремонт</t>
  </si>
  <si>
    <t xml:space="preserve">полное обследование автоматов, нулей, демонтаж, зачистка и переподключение нуля. </t>
  </si>
  <si>
    <t>кв 16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</si>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</sst>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2" fontId="0" fillId="0" borderId="2" xfId="0" applyNumberFormat="1" applyBorder="1" applyAlignment="1">
      <alignment wrapText="1"/>
    </xf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8251-6BDC-4E89-A140-95D1247E4E9F}">
  <sheetPr>
    <tabColor rgb="FFFFFF00"/>
  </sheetPr>
  <dimension ref="A1:AD100"/>
  <sheetViews>
    <sheetView tabSelected="1" zoomScale="90" zoomScaleNormal="9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R101" sqref="R101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2.140625" customWidth="1"/>
    <col min="11" max="11" width="8.140625" customWidth="1"/>
    <col min="12" max="12" width="7" customWidth="1"/>
    <col min="14" max="14" width="9.7109375" customWidth="1"/>
    <col min="15" max="15" width="10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40" si="0">P6*Q6</f>
        <v>0</v>
      </c>
      <c r="S6" s="14"/>
    </row>
    <row r="7" spans="1:30" s="20" customFormat="1" ht="113.25" customHeight="1" x14ac:dyDescent="0.2">
      <c r="A7" s="10">
        <v>1</v>
      </c>
      <c r="B7" s="11" t="s">
        <v>19</v>
      </c>
      <c r="C7" s="16">
        <v>44866</v>
      </c>
      <c r="D7" s="10"/>
      <c r="E7" s="17" t="s">
        <v>20</v>
      </c>
      <c r="F7" s="10">
        <v>1</v>
      </c>
      <c r="G7" s="10">
        <v>2</v>
      </c>
      <c r="H7" s="13">
        <f>F7*G7</f>
        <v>2</v>
      </c>
      <c r="I7" s="13">
        <v>600</v>
      </c>
      <c r="J7" s="13">
        <f>H7*I7</f>
        <v>1200</v>
      </c>
      <c r="K7" s="13" t="s">
        <v>21</v>
      </c>
      <c r="L7" s="13">
        <v>0.5</v>
      </c>
      <c r="M7" s="13">
        <v>400</v>
      </c>
      <c r="N7" s="13">
        <f>L7*M7</f>
        <v>200</v>
      </c>
      <c r="O7" s="13" t="s">
        <v>22</v>
      </c>
      <c r="P7" s="13">
        <v>1</v>
      </c>
      <c r="Q7" s="13">
        <v>153</v>
      </c>
      <c r="R7" s="13">
        <f>P7*Q7</f>
        <v>153</v>
      </c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19" customFormat="1" ht="26.25" customHeight="1" x14ac:dyDescent="0.2">
      <c r="A8" s="10"/>
      <c r="B8" s="11"/>
      <c r="C8" s="16"/>
      <c r="D8" s="10"/>
      <c r="E8" s="17"/>
      <c r="F8" s="10"/>
      <c r="G8" s="10"/>
      <c r="H8" s="13"/>
      <c r="I8" s="13"/>
      <c r="J8" s="13"/>
      <c r="K8" s="13"/>
      <c r="L8" s="13"/>
      <c r="M8" s="13"/>
      <c r="N8" s="13"/>
      <c r="O8" s="13" t="s">
        <v>23</v>
      </c>
      <c r="P8" s="13">
        <v>1</v>
      </c>
      <c r="Q8" s="13">
        <v>45</v>
      </c>
      <c r="R8" s="13">
        <f t="shared" ref="R8:R9" si="1">P8*Q8</f>
        <v>45</v>
      </c>
      <c r="S8" s="18"/>
    </row>
    <row r="9" spans="1:30" s="19" customFormat="1" ht="26.25" customHeight="1" x14ac:dyDescent="0.2">
      <c r="A9" s="10"/>
      <c r="B9" s="11"/>
      <c r="C9" s="16"/>
      <c r="D9" s="10"/>
      <c r="E9" s="17"/>
      <c r="F9" s="10"/>
      <c r="G9" s="10"/>
      <c r="H9" s="13"/>
      <c r="I9" s="13"/>
      <c r="J9" s="13"/>
      <c r="K9" s="13"/>
      <c r="L9" s="13"/>
      <c r="M9" s="13"/>
      <c r="N9" s="13"/>
      <c r="O9" s="13" t="s">
        <v>24</v>
      </c>
      <c r="P9" s="13">
        <v>0.2</v>
      </c>
      <c r="Q9" s="13">
        <v>75</v>
      </c>
      <c r="R9" s="13">
        <f t="shared" si="1"/>
        <v>15</v>
      </c>
      <c r="S9" s="18"/>
    </row>
    <row r="10" spans="1:30" s="19" customFormat="1" ht="26.25" customHeight="1" x14ac:dyDescent="0.2">
      <c r="A10" s="10"/>
      <c r="B10" s="11"/>
      <c r="C10" s="16"/>
      <c r="D10" s="10"/>
      <c r="E10" s="17"/>
      <c r="F10" s="10"/>
      <c r="G10" s="1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8"/>
    </row>
    <row r="11" spans="1:30" s="19" customFormat="1" ht="98.25" customHeight="1" x14ac:dyDescent="0.2">
      <c r="A11" s="10">
        <v>2</v>
      </c>
      <c r="B11" s="11" t="s">
        <v>25</v>
      </c>
      <c r="C11" s="16">
        <v>44866</v>
      </c>
      <c r="D11" s="10"/>
      <c r="E11" s="17" t="s">
        <v>20</v>
      </c>
      <c r="F11" s="10">
        <v>2</v>
      </c>
      <c r="G11" s="10">
        <v>2</v>
      </c>
      <c r="H11" s="13">
        <f>F11*G11</f>
        <v>4</v>
      </c>
      <c r="I11" s="13">
        <v>600</v>
      </c>
      <c r="J11" s="13">
        <f>H11*I11</f>
        <v>2400</v>
      </c>
      <c r="K11" s="13" t="s">
        <v>21</v>
      </c>
      <c r="L11" s="13">
        <v>0.5</v>
      </c>
      <c r="M11" s="13">
        <v>400</v>
      </c>
      <c r="N11" s="13">
        <f>L11*M11</f>
        <v>200</v>
      </c>
      <c r="O11" s="13" t="s">
        <v>26</v>
      </c>
      <c r="P11" s="13">
        <v>1</v>
      </c>
      <c r="Q11" s="13">
        <v>370</v>
      </c>
      <c r="R11" s="13">
        <f>P11*Q11</f>
        <v>370</v>
      </c>
      <c r="S11" s="18"/>
    </row>
    <row r="12" spans="1:30" s="19" customFormat="1" ht="26.25" customHeight="1" x14ac:dyDescent="0.2">
      <c r="A12" s="10"/>
      <c r="B12" s="11"/>
      <c r="C12" s="16"/>
      <c r="D12" s="10"/>
      <c r="E12" s="17"/>
      <c r="F12" s="10"/>
      <c r="G12" s="10"/>
      <c r="H12" s="13"/>
      <c r="I12" s="13"/>
      <c r="J12" s="13"/>
      <c r="K12" s="13"/>
      <c r="L12" s="13"/>
      <c r="M12" s="13"/>
      <c r="N12" s="13"/>
      <c r="O12" s="13" t="s">
        <v>23</v>
      </c>
      <c r="P12" s="13">
        <v>1</v>
      </c>
      <c r="Q12" s="13">
        <v>45</v>
      </c>
      <c r="R12" s="13">
        <f t="shared" ref="R12:R38" si="2">P12*Q12</f>
        <v>45</v>
      </c>
      <c r="S12" s="18"/>
    </row>
    <row r="13" spans="1:30" s="19" customFormat="1" ht="26.25" customHeight="1" x14ac:dyDescent="0.2">
      <c r="A13" s="10"/>
      <c r="B13" s="11"/>
      <c r="C13" s="16"/>
      <c r="D13" s="10"/>
      <c r="E13" s="17"/>
      <c r="F13" s="10"/>
      <c r="G13" s="10"/>
      <c r="H13" s="13"/>
      <c r="I13" s="13"/>
      <c r="J13" s="13"/>
      <c r="K13" s="13"/>
      <c r="L13" s="13"/>
      <c r="M13" s="13"/>
      <c r="N13" s="13"/>
      <c r="O13" s="13" t="s">
        <v>27</v>
      </c>
      <c r="P13" s="13">
        <v>5</v>
      </c>
      <c r="Q13" s="13">
        <v>223</v>
      </c>
      <c r="R13" s="13">
        <f t="shared" si="2"/>
        <v>1115</v>
      </c>
      <c r="S13" s="18"/>
    </row>
    <row r="14" spans="1:30" s="19" customFormat="1" ht="26.25" customHeight="1" x14ac:dyDescent="0.2">
      <c r="A14" s="10"/>
      <c r="B14" s="11"/>
      <c r="C14" s="16"/>
      <c r="D14" s="10"/>
      <c r="E14" s="17"/>
      <c r="F14" s="10"/>
      <c r="G14" s="10"/>
      <c r="H14" s="13"/>
      <c r="I14" s="13"/>
      <c r="J14" s="13"/>
      <c r="K14" s="13"/>
      <c r="L14" s="13"/>
      <c r="M14" s="13"/>
      <c r="N14" s="13"/>
      <c r="O14" s="13" t="s">
        <v>24</v>
      </c>
      <c r="P14" s="13">
        <v>0.1</v>
      </c>
      <c r="Q14" s="13">
        <v>75</v>
      </c>
      <c r="R14" s="13">
        <f t="shared" si="2"/>
        <v>7.5</v>
      </c>
      <c r="S14" s="18"/>
    </row>
    <row r="15" spans="1:30" s="19" customFormat="1" ht="26.25" customHeight="1" x14ac:dyDescent="0.2">
      <c r="A15" s="10"/>
      <c r="B15" s="11"/>
      <c r="C15" s="16"/>
      <c r="D15" s="10"/>
      <c r="E15" s="17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f t="shared" si="2"/>
        <v>0</v>
      </c>
      <c r="S15" s="18"/>
    </row>
    <row r="16" spans="1:30" s="19" customFormat="1" ht="76.5" customHeight="1" x14ac:dyDescent="0.2">
      <c r="A16" s="10">
        <v>3</v>
      </c>
      <c r="B16" s="11" t="s">
        <v>28</v>
      </c>
      <c r="C16" s="16">
        <v>44866</v>
      </c>
      <c r="D16" s="10"/>
      <c r="E16" s="17" t="s">
        <v>20</v>
      </c>
      <c r="F16" s="10">
        <v>3</v>
      </c>
      <c r="G16" s="10">
        <v>2</v>
      </c>
      <c r="H16" s="13">
        <f>F16*G16</f>
        <v>6</v>
      </c>
      <c r="I16" s="13">
        <v>600</v>
      </c>
      <c r="J16" s="13">
        <f>H16*I16</f>
        <v>3600</v>
      </c>
      <c r="K16" s="13" t="s">
        <v>21</v>
      </c>
      <c r="L16" s="13">
        <v>0.5</v>
      </c>
      <c r="M16" s="13">
        <v>400</v>
      </c>
      <c r="N16" s="13">
        <f>L16*M16</f>
        <v>200</v>
      </c>
      <c r="O16" s="13" t="s">
        <v>29</v>
      </c>
      <c r="P16" s="13">
        <v>16</v>
      </c>
      <c r="Q16" s="13">
        <v>71</v>
      </c>
      <c r="R16" s="13">
        <f t="shared" si="2"/>
        <v>1136</v>
      </c>
      <c r="S16" s="18"/>
    </row>
    <row r="17" spans="1:19" s="19" customFormat="1" ht="24.75" customHeight="1" x14ac:dyDescent="0.2">
      <c r="A17" s="10"/>
      <c r="B17" s="11"/>
      <c r="C17" s="16"/>
      <c r="D17" s="10"/>
      <c r="E17" s="17"/>
      <c r="F17" s="10"/>
      <c r="G17" s="10"/>
      <c r="H17" s="13"/>
      <c r="I17" s="13"/>
      <c r="J17" s="13"/>
      <c r="K17" s="13"/>
      <c r="L17" s="13"/>
      <c r="M17" s="13"/>
      <c r="N17" s="13"/>
      <c r="O17" s="13" t="s">
        <v>30</v>
      </c>
      <c r="P17" s="13">
        <v>3</v>
      </c>
      <c r="Q17" s="13">
        <v>41</v>
      </c>
      <c r="R17" s="13">
        <f t="shared" si="2"/>
        <v>123</v>
      </c>
      <c r="S17" s="18"/>
    </row>
    <row r="18" spans="1:19" s="19" customFormat="1" ht="24.75" customHeight="1" x14ac:dyDescent="0.2">
      <c r="A18" s="10"/>
      <c r="B18" s="11"/>
      <c r="C18" s="16"/>
      <c r="D18" s="10"/>
      <c r="E18" s="17"/>
      <c r="F18" s="10"/>
      <c r="G18" s="10"/>
      <c r="H18" s="13"/>
      <c r="I18" s="13"/>
      <c r="J18" s="13"/>
      <c r="K18" s="13"/>
      <c r="L18" s="13"/>
      <c r="M18" s="13"/>
      <c r="N18" s="13"/>
      <c r="O18" s="13" t="s">
        <v>31</v>
      </c>
      <c r="P18" s="13">
        <v>3</v>
      </c>
      <c r="Q18" s="13">
        <v>80</v>
      </c>
      <c r="R18" s="13">
        <f t="shared" si="2"/>
        <v>240</v>
      </c>
      <c r="S18" s="18"/>
    </row>
    <row r="19" spans="1:19" s="19" customFormat="1" ht="24.75" customHeight="1" x14ac:dyDescent="0.2">
      <c r="A19" s="10"/>
      <c r="B19" s="11"/>
      <c r="C19" s="16"/>
      <c r="D19" s="10"/>
      <c r="E19" s="17"/>
      <c r="F19" s="10"/>
      <c r="G19" s="10"/>
      <c r="H19" s="13"/>
      <c r="I19" s="13"/>
      <c r="J19" s="13"/>
      <c r="K19" s="13"/>
      <c r="L19" s="13"/>
      <c r="M19" s="13"/>
      <c r="N19" s="13"/>
      <c r="O19" s="13" t="s">
        <v>32</v>
      </c>
      <c r="P19" s="13">
        <v>3</v>
      </c>
      <c r="Q19" s="13">
        <v>34</v>
      </c>
      <c r="R19" s="13">
        <f t="shared" si="2"/>
        <v>102</v>
      </c>
      <c r="S19" s="18"/>
    </row>
    <row r="20" spans="1:19" s="19" customFormat="1" ht="24" customHeight="1" x14ac:dyDescent="0.2">
      <c r="A20" s="10"/>
      <c r="B20" s="11"/>
      <c r="C20" s="16"/>
      <c r="D20" s="10"/>
      <c r="E20" s="17"/>
      <c r="F20" s="10"/>
      <c r="G20" s="10"/>
      <c r="H20" s="13"/>
      <c r="I20" s="13"/>
      <c r="J20" s="13"/>
      <c r="K20" s="13"/>
      <c r="L20" s="13"/>
      <c r="M20" s="13"/>
      <c r="N20" s="13"/>
      <c r="O20" s="13" t="s">
        <v>33</v>
      </c>
      <c r="P20" s="13">
        <v>5</v>
      </c>
      <c r="Q20" s="13">
        <v>236</v>
      </c>
      <c r="R20" s="13">
        <f t="shared" si="2"/>
        <v>1180</v>
      </c>
      <c r="S20" s="18"/>
    </row>
    <row r="21" spans="1:19" s="19" customFormat="1" ht="24" customHeight="1" x14ac:dyDescent="0.2">
      <c r="A21" s="10"/>
      <c r="B21" s="11"/>
      <c r="C21" s="16"/>
      <c r="D21" s="10"/>
      <c r="E21" s="17"/>
      <c r="F21" s="10"/>
      <c r="G21" s="10"/>
      <c r="H21" s="13"/>
      <c r="I21" s="13"/>
      <c r="J21" s="13"/>
      <c r="K21" s="13"/>
      <c r="L21" s="13"/>
      <c r="M21" s="13"/>
      <c r="N21" s="13"/>
      <c r="O21" s="13" t="s">
        <v>23</v>
      </c>
      <c r="P21" s="13">
        <v>3</v>
      </c>
      <c r="Q21" s="13">
        <v>41</v>
      </c>
      <c r="R21" s="13">
        <f t="shared" si="2"/>
        <v>123</v>
      </c>
      <c r="S21" s="18"/>
    </row>
    <row r="22" spans="1:19" s="19" customFormat="1" ht="24" customHeight="1" x14ac:dyDescent="0.2">
      <c r="A22" s="10"/>
      <c r="B22" s="11"/>
      <c r="C22" s="16"/>
      <c r="D22" s="10"/>
      <c r="E22" s="17"/>
      <c r="F22" s="10"/>
      <c r="G22" s="10"/>
      <c r="H22" s="13"/>
      <c r="I22" s="13"/>
      <c r="J22" s="13"/>
      <c r="K22" s="13"/>
      <c r="L22" s="13"/>
      <c r="M22" s="13"/>
      <c r="N22" s="13"/>
      <c r="O22" s="13" t="s">
        <v>24</v>
      </c>
      <c r="P22" s="13">
        <v>1</v>
      </c>
      <c r="Q22" s="13">
        <v>75</v>
      </c>
      <c r="R22" s="13">
        <f t="shared" si="2"/>
        <v>75</v>
      </c>
      <c r="S22" s="18"/>
    </row>
    <row r="23" spans="1:19" s="19" customFormat="1" ht="24" customHeight="1" x14ac:dyDescent="0.2">
      <c r="A23" s="10"/>
      <c r="B23" s="11"/>
      <c r="C23" s="16"/>
      <c r="D23" s="10"/>
      <c r="E23" s="17"/>
      <c r="F23" s="10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f t="shared" si="2"/>
        <v>0</v>
      </c>
      <c r="S23" s="18"/>
    </row>
    <row r="24" spans="1:19" s="19" customFormat="1" ht="116.25" customHeight="1" x14ac:dyDescent="0.2">
      <c r="A24" s="10">
        <v>4</v>
      </c>
      <c r="B24" s="11" t="s">
        <v>34</v>
      </c>
      <c r="C24" s="16">
        <v>44872</v>
      </c>
      <c r="D24" s="10"/>
      <c r="E24" s="17" t="s">
        <v>35</v>
      </c>
      <c r="F24" s="10">
        <v>3</v>
      </c>
      <c r="G24" s="10">
        <v>2</v>
      </c>
      <c r="H24" s="13">
        <f>F24*G24</f>
        <v>6</v>
      </c>
      <c r="I24" s="13">
        <v>600</v>
      </c>
      <c r="J24" s="13">
        <f>H24*I24</f>
        <v>3600</v>
      </c>
      <c r="K24" s="13" t="s">
        <v>36</v>
      </c>
      <c r="L24" s="13">
        <v>0.5</v>
      </c>
      <c r="M24" s="13">
        <v>450</v>
      </c>
      <c r="N24" s="13">
        <f>L24*M24</f>
        <v>225</v>
      </c>
      <c r="O24" s="13" t="s">
        <v>37</v>
      </c>
      <c r="P24" s="13">
        <v>1</v>
      </c>
      <c r="Q24" s="13">
        <v>98</v>
      </c>
      <c r="R24" s="13">
        <f t="shared" si="2"/>
        <v>98</v>
      </c>
      <c r="S24" s="18"/>
    </row>
    <row r="25" spans="1:19" s="19" customFormat="1" ht="24" customHeight="1" x14ac:dyDescent="0.2">
      <c r="A25" s="10"/>
      <c r="B25" s="11"/>
      <c r="C25" s="16"/>
      <c r="D25" s="10"/>
      <c r="E25" s="17"/>
      <c r="F25" s="10"/>
      <c r="G25" s="10"/>
      <c r="H25" s="13"/>
      <c r="I25" s="13"/>
      <c r="J25" s="13"/>
      <c r="K25" s="13"/>
      <c r="L25" s="13"/>
      <c r="M25" s="13"/>
      <c r="N25" s="13"/>
      <c r="O25" s="13" t="s">
        <v>38</v>
      </c>
      <c r="P25" s="13">
        <v>1</v>
      </c>
      <c r="Q25" s="13">
        <v>125</v>
      </c>
      <c r="R25" s="13">
        <f t="shared" si="2"/>
        <v>125</v>
      </c>
      <c r="S25" s="18"/>
    </row>
    <row r="26" spans="1:19" s="19" customFormat="1" ht="24" customHeight="1" x14ac:dyDescent="0.2">
      <c r="A26" s="10"/>
      <c r="B26" s="11"/>
      <c r="C26" s="16"/>
      <c r="D26" s="10"/>
      <c r="E26" s="17"/>
      <c r="F26" s="10"/>
      <c r="G26" s="10"/>
      <c r="H26" s="13"/>
      <c r="I26" s="13"/>
      <c r="J26" s="13"/>
      <c r="K26" s="13"/>
      <c r="L26" s="13"/>
      <c r="M26" s="13"/>
      <c r="N26" s="13"/>
      <c r="O26" s="21" t="s">
        <v>39</v>
      </c>
      <c r="P26" s="13">
        <v>1</v>
      </c>
      <c r="Q26" s="13">
        <v>43</v>
      </c>
      <c r="R26" s="13">
        <f t="shared" si="2"/>
        <v>43</v>
      </c>
      <c r="S26" s="18"/>
    </row>
    <row r="27" spans="1:19" s="19" customFormat="1" ht="24" customHeight="1" x14ac:dyDescent="0.2">
      <c r="A27" s="10"/>
      <c r="B27" s="11"/>
      <c r="C27" s="16"/>
      <c r="D27" s="10"/>
      <c r="E27" s="17"/>
      <c r="F27" s="10"/>
      <c r="G27" s="10"/>
      <c r="H27" s="13"/>
      <c r="I27" s="13"/>
      <c r="J27" s="13"/>
      <c r="K27" s="13"/>
      <c r="L27" s="13"/>
      <c r="M27" s="13"/>
      <c r="N27" s="13"/>
      <c r="O27" s="13" t="s">
        <v>40</v>
      </c>
      <c r="P27" s="13">
        <v>2</v>
      </c>
      <c r="Q27" s="13">
        <v>41</v>
      </c>
      <c r="R27" s="13">
        <f t="shared" si="2"/>
        <v>82</v>
      </c>
      <c r="S27" s="18"/>
    </row>
    <row r="28" spans="1:19" s="19" customFormat="1" ht="24" customHeight="1" x14ac:dyDescent="0.2">
      <c r="A28" s="10"/>
      <c r="B28" s="11"/>
      <c r="C28" s="16"/>
      <c r="D28" s="10"/>
      <c r="E28" s="17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f t="shared" si="2"/>
        <v>0</v>
      </c>
      <c r="S28" s="18"/>
    </row>
    <row r="29" spans="1:19" s="19" customFormat="1" ht="82.5" customHeight="1" x14ac:dyDescent="0.2">
      <c r="A29" s="10">
        <v>5</v>
      </c>
      <c r="B29" s="11" t="s">
        <v>41</v>
      </c>
      <c r="C29" s="16">
        <v>44873</v>
      </c>
      <c r="D29" s="10"/>
      <c r="E29" s="17" t="s">
        <v>42</v>
      </c>
      <c r="F29" s="10">
        <v>0.5</v>
      </c>
      <c r="G29" s="10">
        <v>1</v>
      </c>
      <c r="H29" s="13">
        <f>F29*G29</f>
        <v>0.5</v>
      </c>
      <c r="I29" s="13">
        <v>600</v>
      </c>
      <c r="J29" s="13">
        <f>I29*H29</f>
        <v>300</v>
      </c>
      <c r="K29" s="13" t="s">
        <v>21</v>
      </c>
      <c r="L29" s="13">
        <v>0.5</v>
      </c>
      <c r="M29" s="13">
        <v>400</v>
      </c>
      <c r="N29" s="13">
        <f>L29*M29</f>
        <v>200</v>
      </c>
      <c r="O29" s="13"/>
      <c r="P29" s="13"/>
      <c r="Q29" s="13"/>
      <c r="R29" s="13">
        <f t="shared" si="2"/>
        <v>0</v>
      </c>
      <c r="S29" s="18"/>
    </row>
    <row r="30" spans="1:19" s="19" customFormat="1" ht="24" customHeight="1" x14ac:dyDescent="0.2">
      <c r="A30" s="10"/>
      <c r="B30" s="11"/>
      <c r="C30" s="16"/>
      <c r="D30" s="10"/>
      <c r="E30" s="17"/>
      <c r="F30" s="10"/>
      <c r="G30" s="10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f t="shared" si="2"/>
        <v>0</v>
      </c>
      <c r="S30" s="18"/>
    </row>
    <row r="31" spans="1:19" s="19" customFormat="1" ht="94.5" customHeight="1" x14ac:dyDescent="0.2">
      <c r="A31" s="10">
        <v>6</v>
      </c>
      <c r="B31" s="11" t="s">
        <v>43</v>
      </c>
      <c r="C31" s="16">
        <v>44880</v>
      </c>
      <c r="D31" s="10"/>
      <c r="E31" s="17" t="s">
        <v>20</v>
      </c>
      <c r="F31" s="10">
        <v>3.5</v>
      </c>
      <c r="G31" s="10">
        <v>2</v>
      </c>
      <c r="H31" s="13">
        <f>F31*G31</f>
        <v>7</v>
      </c>
      <c r="I31" s="13">
        <v>600</v>
      </c>
      <c r="J31" s="13">
        <f>H31*I31</f>
        <v>4200</v>
      </c>
      <c r="K31" s="13" t="s">
        <v>36</v>
      </c>
      <c r="L31" s="13">
        <v>0.5</v>
      </c>
      <c r="M31" s="13">
        <v>450</v>
      </c>
      <c r="N31" s="13">
        <f>L31*M31</f>
        <v>225</v>
      </c>
      <c r="O31" s="13" t="s">
        <v>44</v>
      </c>
      <c r="P31" s="13">
        <v>3</v>
      </c>
      <c r="Q31" s="13">
        <v>33</v>
      </c>
      <c r="R31" s="13">
        <f t="shared" si="2"/>
        <v>99</v>
      </c>
      <c r="S31" s="18"/>
    </row>
    <row r="32" spans="1:19" s="19" customFormat="1" ht="24" customHeight="1" x14ac:dyDescent="0.2">
      <c r="A32" s="10"/>
      <c r="B32" s="11"/>
      <c r="C32" s="16"/>
      <c r="D32" s="10"/>
      <c r="E32" s="17"/>
      <c r="F32" s="10"/>
      <c r="G32" s="10"/>
      <c r="H32" s="13"/>
      <c r="I32" s="13"/>
      <c r="J32" s="13"/>
      <c r="K32" s="13"/>
      <c r="L32" s="13"/>
      <c r="M32" s="13"/>
      <c r="N32" s="13"/>
      <c r="O32" s="13" t="s">
        <v>45</v>
      </c>
      <c r="P32" s="13">
        <v>3</v>
      </c>
      <c r="Q32" s="13">
        <v>14</v>
      </c>
      <c r="R32" s="13">
        <f t="shared" si="2"/>
        <v>42</v>
      </c>
      <c r="S32" s="18"/>
    </row>
    <row r="33" spans="1:30" s="19" customFormat="1" ht="24" customHeight="1" x14ac:dyDescent="0.2">
      <c r="A33" s="10"/>
      <c r="B33" s="11"/>
      <c r="C33" s="16"/>
      <c r="D33" s="10"/>
      <c r="E33" s="17"/>
      <c r="F33" s="10"/>
      <c r="G33" s="10"/>
      <c r="H33" s="13"/>
      <c r="I33" s="13"/>
      <c r="J33" s="13"/>
      <c r="K33" s="13"/>
      <c r="L33" s="13"/>
      <c r="M33" s="13"/>
      <c r="N33" s="13"/>
      <c r="O33" s="13" t="s">
        <v>46</v>
      </c>
      <c r="P33" s="13">
        <v>3</v>
      </c>
      <c r="Q33" s="13">
        <v>51</v>
      </c>
      <c r="R33" s="13">
        <f t="shared" si="2"/>
        <v>153</v>
      </c>
      <c r="S33" s="18"/>
    </row>
    <row r="34" spans="1:30" s="19" customFormat="1" ht="24" customHeight="1" x14ac:dyDescent="0.2">
      <c r="A34" s="10"/>
      <c r="B34" s="11"/>
      <c r="C34" s="16"/>
      <c r="D34" s="10"/>
      <c r="E34" s="17"/>
      <c r="F34" s="10"/>
      <c r="G34" s="10"/>
      <c r="H34" s="13"/>
      <c r="I34" s="13"/>
      <c r="J34" s="13"/>
      <c r="K34" s="13"/>
      <c r="L34" s="13"/>
      <c r="M34" s="13"/>
      <c r="N34" s="13"/>
      <c r="O34" s="13" t="s">
        <v>47</v>
      </c>
      <c r="P34" s="13">
        <v>3</v>
      </c>
      <c r="Q34" s="13">
        <v>47</v>
      </c>
      <c r="R34" s="13">
        <f t="shared" si="2"/>
        <v>141</v>
      </c>
      <c r="S34" s="18"/>
    </row>
    <row r="35" spans="1:30" s="19" customFormat="1" ht="24" customHeight="1" x14ac:dyDescent="0.2">
      <c r="A35" s="10"/>
      <c r="B35" s="11"/>
      <c r="C35" s="16"/>
      <c r="D35" s="10"/>
      <c r="E35" s="17"/>
      <c r="F35" s="10"/>
      <c r="G35" s="10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>
        <f t="shared" si="2"/>
        <v>0</v>
      </c>
      <c r="S35" s="18"/>
    </row>
    <row r="36" spans="1:30" s="19" customFormat="1" ht="24" customHeight="1" x14ac:dyDescent="0.2">
      <c r="A36" s="10"/>
      <c r="B36" s="11"/>
      <c r="C36" s="16"/>
      <c r="D36" s="10"/>
      <c r="E36" s="17"/>
      <c r="F36" s="10"/>
      <c r="G36" s="10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f t="shared" si="2"/>
        <v>0</v>
      </c>
      <c r="S36" s="18"/>
    </row>
    <row r="37" spans="1:30" s="19" customFormat="1" ht="63" customHeight="1" x14ac:dyDescent="0.2">
      <c r="A37" s="10">
        <v>7</v>
      </c>
      <c r="B37" s="11" t="s">
        <v>48</v>
      </c>
      <c r="C37" s="16">
        <v>44866</v>
      </c>
      <c r="D37" s="10"/>
      <c r="E37" s="17" t="s">
        <v>49</v>
      </c>
      <c r="F37" s="10">
        <v>1</v>
      </c>
      <c r="G37" s="10">
        <v>2</v>
      </c>
      <c r="H37" s="13">
        <f>F37*G37</f>
        <v>2</v>
      </c>
      <c r="I37" s="13">
        <v>600</v>
      </c>
      <c r="J37" s="13">
        <f>H37*I37</f>
        <v>1200</v>
      </c>
      <c r="K37" s="13" t="s">
        <v>36</v>
      </c>
      <c r="L37" s="13">
        <v>0.5</v>
      </c>
      <c r="M37" s="13">
        <v>450</v>
      </c>
      <c r="N37" s="13">
        <f>L37*M37</f>
        <v>225</v>
      </c>
      <c r="O37" s="13" t="s">
        <v>50</v>
      </c>
      <c r="P37" s="13">
        <v>1</v>
      </c>
      <c r="Q37" s="13">
        <v>399</v>
      </c>
      <c r="R37" s="13">
        <f t="shared" si="2"/>
        <v>399</v>
      </c>
      <c r="S37" s="18"/>
    </row>
    <row r="38" spans="1:30" s="19" customFormat="1" ht="24" customHeight="1" x14ac:dyDescent="0.2">
      <c r="A38" s="10"/>
      <c r="B38" s="11"/>
      <c r="C38" s="16"/>
      <c r="D38" s="10"/>
      <c r="E38" s="17"/>
      <c r="F38" s="10"/>
      <c r="G38" s="10"/>
      <c r="H38" s="13"/>
      <c r="I38" s="13"/>
      <c r="J38" s="13"/>
      <c r="K38" s="13"/>
      <c r="L38" s="13"/>
      <c r="M38" s="13"/>
      <c r="N38" s="13"/>
      <c r="O38" s="13" t="s">
        <v>51</v>
      </c>
      <c r="P38" s="13">
        <v>1</v>
      </c>
      <c r="Q38" s="13">
        <v>255</v>
      </c>
      <c r="R38" s="13">
        <f t="shared" si="2"/>
        <v>255</v>
      </c>
      <c r="S38" s="18"/>
    </row>
    <row r="39" spans="1:30" s="19" customFormat="1" ht="21.75" customHeight="1" x14ac:dyDescent="0.2">
      <c r="A39" s="10"/>
      <c r="B39" s="11"/>
      <c r="C39" s="16"/>
      <c r="D39" s="10"/>
      <c r="E39" s="17"/>
      <c r="F39" s="10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8"/>
    </row>
    <row r="40" spans="1:30" x14ac:dyDescent="0.2">
      <c r="A40" s="10"/>
      <c r="B40" s="11"/>
      <c r="C40" s="10"/>
      <c r="D40" s="10"/>
      <c r="E40" s="10"/>
      <c r="F40" s="10"/>
      <c r="G40" s="10"/>
      <c r="H40" s="13">
        <f>F40*G40</f>
        <v>0</v>
      </c>
      <c r="I40" s="13"/>
      <c r="J40" s="13">
        <f>H40*I40</f>
        <v>0</v>
      </c>
      <c r="K40" s="13"/>
      <c r="L40" s="13"/>
      <c r="M40" s="13"/>
      <c r="N40" s="13">
        <f>L40*M40</f>
        <v>0</v>
      </c>
      <c r="O40" s="13"/>
      <c r="P40" s="13"/>
      <c r="Q40" s="13"/>
      <c r="R40" s="13">
        <f t="shared" si="0"/>
        <v>0</v>
      </c>
      <c r="S40" s="18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x14ac:dyDescent="0.2">
      <c r="A41" s="10"/>
      <c r="B41" s="11"/>
      <c r="C41" s="10"/>
      <c r="D41" s="10"/>
      <c r="E41" s="22" t="s">
        <v>52</v>
      </c>
      <c r="F41" s="10"/>
      <c r="G41" s="10"/>
      <c r="H41" s="23">
        <f>SUM(H5:H40)</f>
        <v>27.5</v>
      </c>
      <c r="I41" s="13"/>
      <c r="J41" s="23">
        <f>SUM(J5:J40)</f>
        <v>16500</v>
      </c>
      <c r="K41" s="13"/>
      <c r="L41" s="23">
        <f>SUM(L5:L40)</f>
        <v>3.5</v>
      </c>
      <c r="M41" s="13"/>
      <c r="N41" s="23">
        <f>SUM(N5:N40)</f>
        <v>1475</v>
      </c>
      <c r="O41" s="13"/>
      <c r="P41" s="13"/>
      <c r="Q41" s="13"/>
      <c r="R41" s="23">
        <f>SUM(R5:R40)</f>
        <v>6166.5</v>
      </c>
      <c r="S41" s="14">
        <f>J41+N41+R41</f>
        <v>24141.5</v>
      </c>
      <c r="T41" t="s">
        <v>0</v>
      </c>
    </row>
    <row r="42" spans="1:30" ht="28.5" customHeight="1" x14ac:dyDescent="0.2">
      <c r="A42" s="10" t="s">
        <v>0</v>
      </c>
      <c r="B42" s="11"/>
      <c r="C42" s="10"/>
      <c r="D42" s="10"/>
      <c r="E42" s="15" t="s">
        <v>53</v>
      </c>
      <c r="F42" s="10"/>
      <c r="G42" s="10"/>
      <c r="H42" s="13">
        <f>F42*G42</f>
        <v>0</v>
      </c>
      <c r="I42" s="13"/>
      <c r="J42" s="13">
        <f>H42*I42</f>
        <v>0</v>
      </c>
      <c r="K42" s="13"/>
      <c r="L42" s="13"/>
      <c r="M42" s="13"/>
      <c r="N42" s="13">
        <f>L42*M42</f>
        <v>0</v>
      </c>
      <c r="O42" s="13"/>
      <c r="P42" s="13"/>
      <c r="Q42" s="13"/>
      <c r="R42" s="13">
        <f>P42</f>
        <v>0</v>
      </c>
      <c r="S42" s="24"/>
    </row>
    <row r="43" spans="1:30" ht="48" customHeight="1" x14ac:dyDescent="0.2">
      <c r="A43" s="10">
        <v>1</v>
      </c>
      <c r="B43" s="11" t="s">
        <v>54</v>
      </c>
      <c r="C43" s="16">
        <v>44874</v>
      </c>
      <c r="D43" s="10"/>
      <c r="E43" s="15" t="s">
        <v>20</v>
      </c>
      <c r="F43" s="10">
        <v>4</v>
      </c>
      <c r="G43" s="10">
        <v>3</v>
      </c>
      <c r="H43" s="13">
        <f t="shared" ref="H43:H55" si="3">F43*G43</f>
        <v>12</v>
      </c>
      <c r="I43" s="13">
        <v>600</v>
      </c>
      <c r="J43" s="13">
        <f>H43*I43</f>
        <v>7200</v>
      </c>
      <c r="K43" s="13" t="s">
        <v>55</v>
      </c>
      <c r="L43" s="13">
        <v>2</v>
      </c>
      <c r="M43" s="13">
        <v>1500</v>
      </c>
      <c r="N43" s="13">
        <f t="shared" ref="N43:N54" si="4">L43*M43</f>
        <v>3000</v>
      </c>
      <c r="O43" s="13" t="s">
        <v>56</v>
      </c>
      <c r="P43" s="13">
        <v>1.5</v>
      </c>
      <c r="Q43" s="13">
        <v>49.68</v>
      </c>
      <c r="R43" s="13">
        <f>P43*Q43</f>
        <v>74.52</v>
      </c>
      <c r="S43" s="24"/>
    </row>
    <row r="44" spans="1:30" ht="15" x14ac:dyDescent="0.2">
      <c r="A44" s="10"/>
      <c r="B44" s="11"/>
      <c r="C44" s="10"/>
      <c r="D44" s="10"/>
      <c r="E44" s="15"/>
      <c r="F44" s="10">
        <v>2</v>
      </c>
      <c r="G44" s="10">
        <v>2</v>
      </c>
      <c r="H44" s="13">
        <f t="shared" si="3"/>
        <v>4</v>
      </c>
      <c r="I44" s="13">
        <v>600</v>
      </c>
      <c r="J44" s="13">
        <f>H44*I44</f>
        <v>2400</v>
      </c>
      <c r="K44" s="13" t="s">
        <v>36</v>
      </c>
      <c r="L44" s="13">
        <v>4</v>
      </c>
      <c r="M44" s="13"/>
      <c r="N44" s="13">
        <f t="shared" si="4"/>
        <v>0</v>
      </c>
      <c r="O44" s="13" t="s">
        <v>57</v>
      </c>
      <c r="P44" s="13">
        <v>0.3</v>
      </c>
      <c r="Q44" s="13">
        <v>295</v>
      </c>
      <c r="R44" s="13">
        <f t="shared" ref="R44:R54" si="5">P44*Q44</f>
        <v>88.5</v>
      </c>
      <c r="S44" s="24"/>
    </row>
    <row r="45" spans="1:30" ht="15" x14ac:dyDescent="0.2">
      <c r="A45" s="10"/>
      <c r="B45" s="11"/>
      <c r="C45" s="10"/>
      <c r="D45" s="10"/>
      <c r="E45" s="15"/>
      <c r="F45" s="10"/>
      <c r="G45" s="10"/>
      <c r="H45" s="13">
        <f t="shared" si="3"/>
        <v>0</v>
      </c>
      <c r="I45" s="13"/>
      <c r="J45" s="13">
        <f t="shared" ref="J45:J55" si="6">H45*I45</f>
        <v>0</v>
      </c>
      <c r="K45" s="13"/>
      <c r="L45" s="13"/>
      <c r="M45" s="13"/>
      <c r="N45" s="13">
        <f t="shared" si="4"/>
        <v>0</v>
      </c>
      <c r="O45" s="13"/>
      <c r="P45" s="13"/>
      <c r="Q45" s="13"/>
      <c r="R45" s="13">
        <f t="shared" si="5"/>
        <v>0</v>
      </c>
      <c r="S45" s="24"/>
    </row>
    <row r="46" spans="1:30" ht="15" x14ac:dyDescent="0.2">
      <c r="A46" s="10"/>
      <c r="B46" s="11"/>
      <c r="C46" s="10"/>
      <c r="D46" s="10"/>
      <c r="E46" s="15"/>
      <c r="F46" s="10"/>
      <c r="G46" s="10"/>
      <c r="H46" s="13">
        <f t="shared" si="3"/>
        <v>0</v>
      </c>
      <c r="I46" s="13"/>
      <c r="J46" s="13">
        <f t="shared" si="6"/>
        <v>0</v>
      </c>
      <c r="K46" s="13"/>
      <c r="L46" s="13"/>
      <c r="M46" s="13"/>
      <c r="N46" s="13">
        <f t="shared" si="4"/>
        <v>0</v>
      </c>
      <c r="O46" s="13"/>
      <c r="P46" s="13"/>
      <c r="Q46" s="13"/>
      <c r="R46" s="13">
        <f t="shared" si="5"/>
        <v>0</v>
      </c>
      <c r="S46" s="24"/>
    </row>
    <row r="47" spans="1:30" ht="89.25" x14ac:dyDescent="0.2">
      <c r="A47" s="10">
        <v>2</v>
      </c>
      <c r="B47" s="11" t="s">
        <v>58</v>
      </c>
      <c r="C47" s="16">
        <v>44882</v>
      </c>
      <c r="D47" s="10"/>
      <c r="E47" s="15" t="s">
        <v>59</v>
      </c>
      <c r="F47" s="10">
        <v>5</v>
      </c>
      <c r="G47" s="10">
        <v>2</v>
      </c>
      <c r="H47" s="13">
        <f>F47*G47</f>
        <v>10</v>
      </c>
      <c r="I47" s="13">
        <v>600</v>
      </c>
      <c r="J47" s="13">
        <f t="shared" si="6"/>
        <v>6000</v>
      </c>
      <c r="K47" s="13" t="s">
        <v>36</v>
      </c>
      <c r="L47" s="13">
        <v>1</v>
      </c>
      <c r="M47" s="13">
        <v>450</v>
      </c>
      <c r="N47" s="13">
        <f>L47*M47</f>
        <v>450</v>
      </c>
      <c r="O47" s="13" t="s">
        <v>60</v>
      </c>
      <c r="P47" s="13">
        <v>6</v>
      </c>
      <c r="Q47" s="13">
        <v>1278</v>
      </c>
      <c r="R47" s="13">
        <f t="shared" si="5"/>
        <v>7668</v>
      </c>
      <c r="S47" s="24"/>
    </row>
    <row r="48" spans="1:30" ht="15" x14ac:dyDescent="0.2">
      <c r="A48" s="10"/>
      <c r="B48" s="11"/>
      <c r="C48" s="10"/>
      <c r="D48" s="10"/>
      <c r="E48" s="15"/>
      <c r="F48" s="10"/>
      <c r="G48" s="10"/>
      <c r="H48" s="13"/>
      <c r="I48" s="13"/>
      <c r="J48" s="13"/>
      <c r="K48" s="13"/>
      <c r="L48" s="13"/>
      <c r="M48" s="13"/>
      <c r="N48" s="13"/>
      <c r="O48" s="13" t="s">
        <v>61</v>
      </c>
      <c r="P48" s="13">
        <v>40</v>
      </c>
      <c r="Q48" s="13">
        <v>0.85</v>
      </c>
      <c r="R48" s="13">
        <f t="shared" si="5"/>
        <v>34</v>
      </c>
      <c r="S48" s="24"/>
    </row>
    <row r="49" spans="1:19" ht="15" x14ac:dyDescent="0.2">
      <c r="A49" s="10"/>
      <c r="B49" s="11"/>
      <c r="C49" s="10"/>
      <c r="D49" s="10"/>
      <c r="E49" s="15"/>
      <c r="F49" s="10"/>
      <c r="G49" s="10"/>
      <c r="H49" s="13"/>
      <c r="I49" s="13"/>
      <c r="J49" s="13"/>
      <c r="K49" s="13"/>
      <c r="L49" s="13"/>
      <c r="M49" s="13"/>
      <c r="N49" s="13"/>
      <c r="O49" s="13" t="s">
        <v>62</v>
      </c>
      <c r="P49" s="13">
        <v>80</v>
      </c>
      <c r="Q49" s="13">
        <v>0.8</v>
      </c>
      <c r="R49" s="13">
        <f t="shared" si="5"/>
        <v>64</v>
      </c>
      <c r="S49" s="24"/>
    </row>
    <row r="50" spans="1:19" ht="25.5" x14ac:dyDescent="0.2">
      <c r="A50" s="10"/>
      <c r="B50" s="11"/>
      <c r="C50" s="10"/>
      <c r="D50" s="10"/>
      <c r="E50" s="15"/>
      <c r="F50" s="10"/>
      <c r="G50" s="10"/>
      <c r="H50" s="13"/>
      <c r="I50" s="13"/>
      <c r="J50" s="13"/>
      <c r="K50" s="13"/>
      <c r="L50" s="13"/>
      <c r="M50" s="13"/>
      <c r="N50" s="13"/>
      <c r="O50" s="21" t="s">
        <v>63</v>
      </c>
      <c r="P50" s="13">
        <v>1</v>
      </c>
      <c r="Q50" s="13">
        <v>745</v>
      </c>
      <c r="R50" s="13">
        <f t="shared" si="5"/>
        <v>745</v>
      </c>
      <c r="S50" s="24"/>
    </row>
    <row r="51" spans="1:19" ht="25.5" x14ac:dyDescent="0.2">
      <c r="A51" s="10"/>
      <c r="B51" s="11"/>
      <c r="C51" s="10"/>
      <c r="D51" s="10"/>
      <c r="E51" s="15"/>
      <c r="F51" s="10"/>
      <c r="G51" s="10"/>
      <c r="H51" s="13"/>
      <c r="I51" s="13"/>
      <c r="J51" s="13"/>
      <c r="K51" s="13"/>
      <c r="L51" s="13"/>
      <c r="M51" s="13"/>
      <c r="N51" s="13"/>
      <c r="O51" s="21" t="s">
        <v>64</v>
      </c>
      <c r="P51" s="13">
        <v>1</v>
      </c>
      <c r="Q51" s="13">
        <v>380</v>
      </c>
      <c r="R51" s="13">
        <f t="shared" si="5"/>
        <v>380</v>
      </c>
      <c r="S51" s="24"/>
    </row>
    <row r="52" spans="1:19" ht="15" x14ac:dyDescent="0.2">
      <c r="A52" s="10"/>
      <c r="B52" s="11"/>
      <c r="C52" s="10"/>
      <c r="D52" s="10"/>
      <c r="E52" s="15"/>
      <c r="F52" s="10"/>
      <c r="G52" s="10"/>
      <c r="H52" s="13">
        <f t="shared" si="3"/>
        <v>0</v>
      </c>
      <c r="I52" s="13"/>
      <c r="J52" s="13">
        <f t="shared" si="6"/>
        <v>0</v>
      </c>
      <c r="K52" s="13"/>
      <c r="L52" s="13"/>
      <c r="M52" s="13"/>
      <c r="N52" s="13">
        <f t="shared" si="4"/>
        <v>0</v>
      </c>
      <c r="O52" s="13" t="s">
        <v>65</v>
      </c>
      <c r="P52" s="13">
        <v>1</v>
      </c>
      <c r="Q52" s="13">
        <v>185</v>
      </c>
      <c r="R52" s="13">
        <f t="shared" si="5"/>
        <v>185</v>
      </c>
      <c r="S52" s="24"/>
    </row>
    <row r="53" spans="1:19" ht="15" x14ac:dyDescent="0.2">
      <c r="A53" s="10"/>
      <c r="B53" s="11"/>
      <c r="C53" s="10"/>
      <c r="D53" s="10"/>
      <c r="E53" s="15"/>
      <c r="F53" s="10"/>
      <c r="G53" s="10"/>
      <c r="H53" s="13">
        <f t="shared" si="3"/>
        <v>0</v>
      </c>
      <c r="I53" s="13"/>
      <c r="J53" s="13">
        <f t="shared" si="6"/>
        <v>0</v>
      </c>
      <c r="K53" s="13"/>
      <c r="L53" s="13"/>
      <c r="M53" s="13"/>
      <c r="N53" s="13">
        <f t="shared" si="4"/>
        <v>0</v>
      </c>
      <c r="O53" s="13" t="s">
        <v>66</v>
      </c>
      <c r="P53" s="13">
        <v>1</v>
      </c>
      <c r="Q53" s="13">
        <v>68</v>
      </c>
      <c r="R53" s="13">
        <f t="shared" si="5"/>
        <v>68</v>
      </c>
      <c r="S53" s="24"/>
    </row>
    <row r="54" spans="1:19" ht="15" x14ac:dyDescent="0.2">
      <c r="A54" s="10"/>
      <c r="B54" s="11"/>
      <c r="C54" s="10"/>
      <c r="D54" s="10"/>
      <c r="E54" s="15"/>
      <c r="F54" s="10"/>
      <c r="G54" s="10"/>
      <c r="H54" s="13">
        <f t="shared" si="3"/>
        <v>0</v>
      </c>
      <c r="I54" s="13"/>
      <c r="J54" s="13">
        <f t="shared" si="6"/>
        <v>0</v>
      </c>
      <c r="K54" s="13"/>
      <c r="L54" s="13"/>
      <c r="M54" s="13"/>
      <c r="N54" s="13">
        <f t="shared" si="4"/>
        <v>0</v>
      </c>
      <c r="O54" s="13" t="s">
        <v>67</v>
      </c>
      <c r="P54" s="13">
        <v>0.5</v>
      </c>
      <c r="Q54" s="13">
        <v>194</v>
      </c>
      <c r="R54" s="13">
        <f t="shared" si="5"/>
        <v>97</v>
      </c>
      <c r="S54" s="24"/>
    </row>
    <row r="55" spans="1:19" x14ac:dyDescent="0.2">
      <c r="A55" s="10"/>
      <c r="B55" s="11"/>
      <c r="C55" s="10"/>
      <c r="D55" s="10"/>
      <c r="E55" s="10"/>
      <c r="F55" s="10"/>
      <c r="G55" s="10"/>
      <c r="H55" s="13">
        <f t="shared" si="3"/>
        <v>0</v>
      </c>
      <c r="I55" s="13"/>
      <c r="J55" s="13">
        <f t="shared" si="6"/>
        <v>0</v>
      </c>
      <c r="K55" s="13"/>
      <c r="L55" s="13"/>
      <c r="M55" s="13"/>
      <c r="N55" s="13">
        <f>L55*M55</f>
        <v>0</v>
      </c>
      <c r="O55" s="13"/>
      <c r="P55" s="13"/>
      <c r="Q55" s="13"/>
      <c r="R55" s="13"/>
      <c r="S55" s="14"/>
    </row>
    <row r="56" spans="1:19" x14ac:dyDescent="0.2">
      <c r="A56" s="10"/>
      <c r="B56" s="11"/>
      <c r="C56" s="10"/>
      <c r="D56" s="10"/>
      <c r="E56" s="22" t="s">
        <v>52</v>
      </c>
      <c r="F56" s="10"/>
      <c r="G56" s="10"/>
      <c r="H56" s="23">
        <f>SUM(H42:H55)</f>
        <v>26</v>
      </c>
      <c r="I56" s="13"/>
      <c r="J56" s="23">
        <f>SUM(J42:J55)</f>
        <v>15600</v>
      </c>
      <c r="K56" s="13"/>
      <c r="L56" s="23">
        <f>SUM(L42:L55)</f>
        <v>7</v>
      </c>
      <c r="M56" s="13"/>
      <c r="N56" s="23">
        <f>SUM(N42:N55)</f>
        <v>3450</v>
      </c>
      <c r="O56" s="13"/>
      <c r="P56" s="13"/>
      <c r="Q56" s="13"/>
      <c r="R56" s="23">
        <f>SUM(R42:R55)</f>
        <v>9404.02</v>
      </c>
      <c r="S56" s="14">
        <f>J56+N56+R56</f>
        <v>28454.02</v>
      </c>
    </row>
    <row r="57" spans="1:19" ht="21.75" customHeight="1" x14ac:dyDescent="0.2">
      <c r="A57" s="10"/>
      <c r="B57" s="11"/>
      <c r="C57" s="10"/>
      <c r="D57" s="10"/>
      <c r="E57" s="15" t="s">
        <v>68</v>
      </c>
      <c r="F57" s="10"/>
      <c r="G57" s="10"/>
      <c r="H57" s="13">
        <f>F57*G57</f>
        <v>0</v>
      </c>
      <c r="I57" s="13"/>
      <c r="J57" s="13">
        <f>H57*I57</f>
        <v>0</v>
      </c>
      <c r="K57" s="13"/>
      <c r="L57" s="13"/>
      <c r="M57" s="13"/>
      <c r="N57" s="13">
        <f>L57*M57</f>
        <v>0</v>
      </c>
      <c r="O57" s="13"/>
      <c r="P57" s="13"/>
      <c r="Q57" s="13"/>
      <c r="R57" s="13">
        <f>P57*Q57</f>
        <v>0</v>
      </c>
      <c r="S57" s="24"/>
    </row>
    <row r="58" spans="1:19" ht="112.5" customHeight="1" x14ac:dyDescent="0.2">
      <c r="A58" s="10">
        <v>1</v>
      </c>
      <c r="B58" s="11" t="s">
        <v>69</v>
      </c>
      <c r="C58" s="16">
        <v>44886</v>
      </c>
      <c r="D58" s="10"/>
      <c r="E58" s="15" t="s">
        <v>70</v>
      </c>
      <c r="F58" s="10">
        <v>7</v>
      </c>
      <c r="G58" s="10">
        <v>1</v>
      </c>
      <c r="H58" s="13">
        <f>F58*G58</f>
        <v>7</v>
      </c>
      <c r="I58" s="13">
        <v>600</v>
      </c>
      <c r="J58" s="13">
        <f>H58*I58</f>
        <v>4200</v>
      </c>
      <c r="K58" s="13" t="s">
        <v>36</v>
      </c>
      <c r="L58" s="13">
        <v>1</v>
      </c>
      <c r="M58" s="13">
        <v>450</v>
      </c>
      <c r="N58" s="13">
        <f>L58*M58</f>
        <v>450</v>
      </c>
      <c r="O58" s="13" t="s">
        <v>71</v>
      </c>
      <c r="P58" s="13">
        <v>6</v>
      </c>
      <c r="Q58" s="13">
        <v>345</v>
      </c>
      <c r="R58" s="13">
        <f>P58*Q58</f>
        <v>2070</v>
      </c>
      <c r="S58" s="24"/>
    </row>
    <row r="59" spans="1:19" ht="20.25" customHeight="1" x14ac:dyDescent="0.2">
      <c r="A59" s="10"/>
      <c r="B59" s="11"/>
      <c r="C59" s="16"/>
      <c r="D59" s="10"/>
      <c r="E59" s="15"/>
      <c r="F59" s="10"/>
      <c r="G59" s="10"/>
      <c r="H59" s="13"/>
      <c r="I59" s="13"/>
      <c r="J59" s="13"/>
      <c r="K59" s="13"/>
      <c r="L59" s="13"/>
      <c r="M59" s="13"/>
      <c r="N59" s="13"/>
      <c r="O59" s="13" t="s">
        <v>72</v>
      </c>
      <c r="P59" s="13">
        <v>1</v>
      </c>
      <c r="Q59" s="13">
        <v>68</v>
      </c>
      <c r="R59" s="13">
        <f t="shared" ref="R59:R66" si="7">P59*Q59</f>
        <v>68</v>
      </c>
      <c r="S59" s="24"/>
    </row>
    <row r="60" spans="1:19" ht="20.25" customHeight="1" x14ac:dyDescent="0.2">
      <c r="A60" s="10"/>
      <c r="B60" s="11"/>
      <c r="C60" s="16"/>
      <c r="D60" s="10"/>
      <c r="E60" s="15"/>
      <c r="F60" s="10"/>
      <c r="G60" s="10"/>
      <c r="H60" s="13"/>
      <c r="I60" s="13"/>
      <c r="J60" s="13"/>
      <c r="K60" s="13"/>
      <c r="L60" s="13"/>
      <c r="M60" s="13"/>
      <c r="N60" s="13"/>
      <c r="O60" s="13" t="s">
        <v>62</v>
      </c>
      <c r="P60" s="13">
        <v>1</v>
      </c>
      <c r="Q60" s="13">
        <v>0.8</v>
      </c>
      <c r="R60" s="13">
        <f t="shared" si="7"/>
        <v>0.8</v>
      </c>
      <c r="S60" s="24"/>
    </row>
    <row r="61" spans="1:19" ht="20.25" customHeight="1" x14ac:dyDescent="0.2">
      <c r="A61" s="10"/>
      <c r="B61" s="11"/>
      <c r="C61" s="16"/>
      <c r="D61" s="10"/>
      <c r="E61" s="15"/>
      <c r="F61" s="10"/>
      <c r="G61" s="10"/>
      <c r="H61" s="13"/>
      <c r="I61" s="13"/>
      <c r="J61" s="13"/>
      <c r="K61" s="13"/>
      <c r="L61" s="13"/>
      <c r="M61" s="13"/>
      <c r="N61" s="13"/>
      <c r="O61" s="13" t="s">
        <v>73</v>
      </c>
      <c r="P61" s="13">
        <v>20</v>
      </c>
      <c r="Q61" s="13">
        <v>0.85</v>
      </c>
      <c r="R61" s="13">
        <f t="shared" si="7"/>
        <v>17</v>
      </c>
      <c r="S61" s="24"/>
    </row>
    <row r="62" spans="1:19" ht="20.25" customHeight="1" x14ac:dyDescent="0.2">
      <c r="A62" s="10"/>
      <c r="B62" s="11"/>
      <c r="C62" s="16"/>
      <c r="D62" s="10"/>
      <c r="E62" s="15"/>
      <c r="F62" s="10"/>
      <c r="G62" s="10"/>
      <c r="H62" s="13"/>
      <c r="I62" s="13"/>
      <c r="J62" s="13"/>
      <c r="K62" s="13"/>
      <c r="L62" s="13"/>
      <c r="M62" s="13"/>
      <c r="N62" s="13"/>
      <c r="O62" s="13" t="s">
        <v>74</v>
      </c>
      <c r="P62" s="13">
        <v>6</v>
      </c>
      <c r="Q62" s="13">
        <v>287</v>
      </c>
      <c r="R62" s="13">
        <f t="shared" si="7"/>
        <v>1722</v>
      </c>
      <c r="S62" s="24"/>
    </row>
    <row r="63" spans="1:19" ht="20.25" customHeight="1" x14ac:dyDescent="0.2">
      <c r="A63" s="10"/>
      <c r="B63" s="11"/>
      <c r="C63" s="16"/>
      <c r="D63" s="10"/>
      <c r="E63" s="15"/>
      <c r="F63" s="10"/>
      <c r="G63" s="10"/>
      <c r="H63" s="13"/>
      <c r="I63" s="13"/>
      <c r="J63" s="13"/>
      <c r="K63" s="13"/>
      <c r="L63" s="13"/>
      <c r="M63" s="13"/>
      <c r="N63" s="13"/>
      <c r="O63" s="13" t="s">
        <v>75</v>
      </c>
      <c r="P63" s="13">
        <v>100</v>
      </c>
      <c r="Q63" s="13">
        <v>3.2</v>
      </c>
      <c r="R63" s="13">
        <f t="shared" si="7"/>
        <v>320</v>
      </c>
      <c r="S63" s="24"/>
    </row>
    <row r="64" spans="1:19" ht="20.25" customHeight="1" x14ac:dyDescent="0.2">
      <c r="A64" s="10"/>
      <c r="B64" s="11"/>
      <c r="C64" s="16"/>
      <c r="D64" s="10"/>
      <c r="E64" s="15"/>
      <c r="F64" s="10"/>
      <c r="G64" s="1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4"/>
    </row>
    <row r="65" spans="1:19" ht="38.25" x14ac:dyDescent="0.2">
      <c r="A65" s="10">
        <v>2</v>
      </c>
      <c r="B65" s="11" t="s">
        <v>76</v>
      </c>
      <c r="C65" s="16">
        <v>44873</v>
      </c>
      <c r="D65" s="10"/>
      <c r="E65" s="15" t="s">
        <v>77</v>
      </c>
      <c r="F65" s="10">
        <v>2</v>
      </c>
      <c r="G65" s="10">
        <v>1</v>
      </c>
      <c r="H65" s="13">
        <f>F65*G65</f>
        <v>2</v>
      </c>
      <c r="I65" s="13">
        <v>600</v>
      </c>
      <c r="J65" s="13">
        <f t="shared" ref="J65:J66" si="8">H65*I65</f>
        <v>1200</v>
      </c>
      <c r="K65" s="13" t="s">
        <v>36</v>
      </c>
      <c r="L65" s="13">
        <v>0.5</v>
      </c>
      <c r="M65" s="13">
        <v>450</v>
      </c>
      <c r="N65" s="13">
        <f>L65*M65</f>
        <v>225</v>
      </c>
      <c r="O65" s="13" t="s">
        <v>78</v>
      </c>
      <c r="P65" s="13">
        <v>0.5</v>
      </c>
      <c r="Q65" s="13">
        <v>68</v>
      </c>
      <c r="R65" s="13">
        <f t="shared" si="7"/>
        <v>34</v>
      </c>
      <c r="S65" s="24"/>
    </row>
    <row r="66" spans="1:19" x14ac:dyDescent="0.2">
      <c r="A66" s="10"/>
      <c r="B66" s="11"/>
      <c r="C66" s="10"/>
      <c r="D66" s="10"/>
      <c r="E66" s="10"/>
      <c r="F66" s="10"/>
      <c r="G66" s="10"/>
      <c r="H66" s="13">
        <f>F66*G66</f>
        <v>0</v>
      </c>
      <c r="I66" s="13"/>
      <c r="J66" s="13">
        <f t="shared" si="8"/>
        <v>0</v>
      </c>
      <c r="K66" s="13"/>
      <c r="L66" s="13"/>
      <c r="M66" s="13"/>
      <c r="N66" s="13">
        <f>L66*M66</f>
        <v>0</v>
      </c>
      <c r="O66" s="13"/>
      <c r="P66" s="13"/>
      <c r="Q66" s="13"/>
      <c r="R66" s="13">
        <f t="shared" si="7"/>
        <v>0</v>
      </c>
      <c r="S66" s="24"/>
    </row>
    <row r="67" spans="1:19" x14ac:dyDescent="0.2">
      <c r="A67" s="10"/>
      <c r="B67" s="11"/>
      <c r="C67" s="10"/>
      <c r="D67" s="10"/>
      <c r="E67" s="22" t="s">
        <v>52</v>
      </c>
      <c r="F67" s="10"/>
      <c r="G67" s="10"/>
      <c r="H67" s="23">
        <f>SUM(H57:H66)</f>
        <v>9</v>
      </c>
      <c r="I67" s="13"/>
      <c r="J67" s="23">
        <f>SUM(J58:J66)</f>
        <v>5400</v>
      </c>
      <c r="K67" s="13"/>
      <c r="L67" s="23">
        <f>SUM(L57:L66)</f>
        <v>1.5</v>
      </c>
      <c r="M67" s="13"/>
      <c r="N67" s="23">
        <f>SUM(N57:N66)</f>
        <v>675</v>
      </c>
      <c r="O67" s="13"/>
      <c r="P67" s="13"/>
      <c r="Q67" s="13"/>
      <c r="R67" s="23">
        <f>SUM(R57:R66)</f>
        <v>4231.8</v>
      </c>
      <c r="S67" s="14">
        <f>J67+N67+R67</f>
        <v>10306.799999999999</v>
      </c>
    </row>
    <row r="68" spans="1:19" x14ac:dyDescent="0.2">
      <c r="A68" s="10"/>
      <c r="B68" s="11"/>
      <c r="C68" s="10"/>
      <c r="D68" s="10"/>
      <c r="E68" s="22" t="s">
        <v>52</v>
      </c>
      <c r="F68" s="10"/>
      <c r="G68" s="10"/>
      <c r="H68" s="23">
        <f>H41+H56+H67</f>
        <v>62.5</v>
      </c>
      <c r="I68" s="13"/>
      <c r="J68" s="23">
        <f>J41+J56+J67</f>
        <v>37500</v>
      </c>
      <c r="K68" s="13"/>
      <c r="L68" s="23">
        <f>L41+L56+L67</f>
        <v>12</v>
      </c>
      <c r="M68" s="13"/>
      <c r="N68" s="23">
        <f>N41+N56+N67</f>
        <v>5600</v>
      </c>
      <c r="O68" s="13"/>
      <c r="P68" s="13"/>
      <c r="Q68" s="13"/>
      <c r="R68" s="23">
        <f>R41+R56+R67</f>
        <v>19802.32</v>
      </c>
      <c r="S68" s="23">
        <f>SUM(S5:S67)</f>
        <v>62902.320000000007</v>
      </c>
    </row>
    <row r="69" spans="1:19" x14ac:dyDescent="0.2">
      <c r="C69" s="19"/>
      <c r="R69" s="25">
        <f>J68+N68+R68</f>
        <v>62902.32</v>
      </c>
      <c r="S69" s="25" t="s">
        <v>0</v>
      </c>
    </row>
    <row r="71" spans="1:19" ht="20.25" x14ac:dyDescent="0.3">
      <c r="F71" t="s">
        <v>0</v>
      </c>
      <c r="H71" s="1" t="s">
        <v>79</v>
      </c>
    </row>
    <row r="73" spans="1:19" ht="12.75" customHeight="1" x14ac:dyDescent="0.2">
      <c r="A73" s="2" t="s">
        <v>2</v>
      </c>
      <c r="B73" s="2" t="s">
        <v>3</v>
      </c>
      <c r="C73" s="2" t="s">
        <v>4</v>
      </c>
      <c r="D73" s="2" t="s">
        <v>5</v>
      </c>
      <c r="E73" s="2" t="s">
        <v>6</v>
      </c>
      <c r="F73" s="3" t="s">
        <v>7</v>
      </c>
      <c r="G73" s="3" t="s">
        <v>8</v>
      </c>
      <c r="H73" s="4" t="s">
        <v>9</v>
      </c>
      <c r="I73" s="4"/>
      <c r="J73" s="4"/>
      <c r="K73" s="2"/>
      <c r="L73" s="4" t="s">
        <v>10</v>
      </c>
      <c r="M73" s="4"/>
      <c r="N73" s="4"/>
      <c r="O73" s="4" t="s">
        <v>11</v>
      </c>
      <c r="P73" s="4"/>
      <c r="Q73" s="4"/>
      <c r="R73" s="4"/>
    </row>
    <row r="74" spans="1:19" ht="25.5" x14ac:dyDescent="0.2">
      <c r="A74" s="5"/>
      <c r="B74" s="5"/>
      <c r="C74" s="5"/>
      <c r="D74" s="5"/>
      <c r="E74" s="5"/>
      <c r="F74" s="6"/>
      <c r="G74" s="6"/>
      <c r="H74" s="7" t="s">
        <v>12</v>
      </c>
      <c r="I74" s="8" t="s">
        <v>13</v>
      </c>
      <c r="J74" s="7" t="s">
        <v>14</v>
      </c>
      <c r="K74" s="9"/>
      <c r="L74" s="7" t="s">
        <v>12</v>
      </c>
      <c r="M74" s="7" t="s">
        <v>15</v>
      </c>
      <c r="N74" s="7" t="s">
        <v>14</v>
      </c>
      <c r="O74" s="8" t="s">
        <v>16</v>
      </c>
      <c r="P74" s="7" t="s">
        <v>12</v>
      </c>
      <c r="Q74" s="7" t="s">
        <v>15</v>
      </c>
      <c r="R74" s="7" t="s">
        <v>14</v>
      </c>
    </row>
    <row r="75" spans="1:19" ht="15.75" x14ac:dyDescent="0.25">
      <c r="A75" s="10"/>
      <c r="B75" s="11"/>
      <c r="C75" s="10"/>
      <c r="D75" s="11"/>
      <c r="E75" s="12" t="s">
        <v>17</v>
      </c>
      <c r="F75" s="10"/>
      <c r="G75" s="10"/>
      <c r="H75" s="13">
        <f>F75*G75</f>
        <v>0</v>
      </c>
      <c r="I75" s="13"/>
      <c r="J75" s="13">
        <f>H75*I75</f>
        <v>0</v>
      </c>
      <c r="K75" s="13"/>
      <c r="L75" s="13"/>
      <c r="M75" s="13"/>
      <c r="N75" s="13">
        <f>L75*M75</f>
        <v>0</v>
      </c>
      <c r="O75" s="13"/>
      <c r="P75" s="13"/>
      <c r="Q75" s="13"/>
      <c r="R75" s="13">
        <f>P75*Q75</f>
        <v>0</v>
      </c>
      <c r="S75" s="14"/>
    </row>
    <row r="76" spans="1:19" ht="15" x14ac:dyDescent="0.2">
      <c r="A76" s="10"/>
      <c r="B76" s="11"/>
      <c r="C76" s="10"/>
      <c r="D76" s="10"/>
      <c r="E76" s="15" t="s">
        <v>18</v>
      </c>
      <c r="F76" s="10"/>
      <c r="G76" s="10"/>
      <c r="H76" s="13">
        <f>F76*G76</f>
        <v>0</v>
      </c>
      <c r="I76" s="13"/>
      <c r="J76" s="13">
        <f>H76*I76</f>
        <v>0</v>
      </c>
      <c r="K76" s="13"/>
      <c r="L76" s="13"/>
      <c r="M76" s="13"/>
      <c r="N76" s="13">
        <f>L76*M76</f>
        <v>0</v>
      </c>
      <c r="O76" s="13"/>
      <c r="P76" s="13"/>
      <c r="Q76" s="13"/>
      <c r="R76" s="13">
        <f t="shared" ref="R76:R78" si="9">P76*Q76</f>
        <v>0</v>
      </c>
      <c r="S76" s="14"/>
    </row>
    <row r="77" spans="1:19" ht="15" x14ac:dyDescent="0.2">
      <c r="A77" s="10"/>
      <c r="B77" s="11"/>
      <c r="C77" s="16"/>
      <c r="D77" s="10"/>
      <c r="E77" s="17"/>
      <c r="F77" s="10"/>
      <c r="G77" s="10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8"/>
    </row>
    <row r="78" spans="1:19" x14ac:dyDescent="0.2">
      <c r="A78" s="10"/>
      <c r="B78" s="11"/>
      <c r="C78" s="10"/>
      <c r="D78" s="10"/>
      <c r="E78" s="10"/>
      <c r="F78" s="10"/>
      <c r="G78" s="10"/>
      <c r="H78" s="13">
        <f>F78*G78</f>
        <v>0</v>
      </c>
      <c r="I78" s="13"/>
      <c r="J78" s="13">
        <f>H78*I78</f>
        <v>0</v>
      </c>
      <c r="K78" s="13"/>
      <c r="L78" s="13"/>
      <c r="M78" s="13"/>
      <c r="N78" s="13">
        <f>L78*M78</f>
        <v>0</v>
      </c>
      <c r="O78" s="13"/>
      <c r="P78" s="13"/>
      <c r="Q78" s="13"/>
      <c r="R78" s="13">
        <f t="shared" si="9"/>
        <v>0</v>
      </c>
      <c r="S78" s="18"/>
    </row>
    <row r="79" spans="1:19" x14ac:dyDescent="0.2">
      <c r="A79" s="10"/>
      <c r="B79" s="11"/>
      <c r="C79" s="10"/>
      <c r="D79" s="10"/>
      <c r="E79" s="22" t="s">
        <v>52</v>
      </c>
      <c r="F79" s="10"/>
      <c r="G79" s="10"/>
      <c r="H79" s="23">
        <f>SUM(H75:H78)</f>
        <v>0</v>
      </c>
      <c r="I79" s="13"/>
      <c r="J79" s="23">
        <f>SUM(J75:J78)</f>
        <v>0</v>
      </c>
      <c r="K79" s="13"/>
      <c r="L79" s="23">
        <f>SUM(L75:L78)</f>
        <v>0</v>
      </c>
      <c r="M79" s="13"/>
      <c r="N79" s="23">
        <f>SUM(N75:N78)</f>
        <v>0</v>
      </c>
      <c r="O79" s="13"/>
      <c r="P79" s="13"/>
      <c r="Q79" s="13"/>
      <c r="R79" s="23">
        <f>SUM(R75:R78)</f>
        <v>0</v>
      </c>
      <c r="S79" s="14">
        <f>J79+N79+R79</f>
        <v>0</v>
      </c>
    </row>
    <row r="80" spans="1:19" ht="15" x14ac:dyDescent="0.2">
      <c r="A80" s="10" t="s">
        <v>0</v>
      </c>
      <c r="B80" s="11"/>
      <c r="C80" s="10"/>
      <c r="D80" s="10"/>
      <c r="E80" s="15" t="s">
        <v>53</v>
      </c>
      <c r="F80" s="10"/>
      <c r="G80" s="10"/>
      <c r="H80" s="13">
        <f>F80*G80</f>
        <v>0</v>
      </c>
      <c r="I80" s="13"/>
      <c r="J80" s="13">
        <f>H80*I80</f>
        <v>0</v>
      </c>
      <c r="K80" s="13"/>
      <c r="L80" s="13"/>
      <c r="M80" s="13"/>
      <c r="N80" s="13">
        <f>L80*M80</f>
        <v>0</v>
      </c>
      <c r="O80" s="13"/>
      <c r="P80" s="13"/>
      <c r="Q80" s="13"/>
      <c r="R80" s="13">
        <f>P80</f>
        <v>0</v>
      </c>
      <c r="S80" s="24"/>
    </row>
    <row r="81" spans="1:19" ht="63.75" x14ac:dyDescent="0.2">
      <c r="A81" s="10">
        <v>1</v>
      </c>
      <c r="B81" s="11" t="s">
        <v>80</v>
      </c>
      <c r="C81" s="16">
        <v>44913</v>
      </c>
      <c r="D81" s="10"/>
      <c r="E81" s="15" t="s">
        <v>0</v>
      </c>
      <c r="F81" s="10"/>
      <c r="G81" s="10"/>
      <c r="H81" s="13">
        <f t="shared" ref="H81:H88" si="10">F81*G81</f>
        <v>0</v>
      </c>
      <c r="I81" s="13"/>
      <c r="J81" s="13">
        <f>H81*I81</f>
        <v>0</v>
      </c>
      <c r="K81" s="13"/>
      <c r="L81" s="13"/>
      <c r="M81" s="13"/>
      <c r="N81" s="13">
        <f t="shared" ref="N81:N87" si="11">L81*M81</f>
        <v>0</v>
      </c>
      <c r="O81" s="21" t="s">
        <v>81</v>
      </c>
      <c r="P81" s="13">
        <v>20</v>
      </c>
      <c r="Q81" s="13">
        <v>150</v>
      </c>
      <c r="R81" s="13">
        <f>P81*Q81</f>
        <v>3000</v>
      </c>
      <c r="S81" s="24"/>
    </row>
    <row r="82" spans="1:19" ht="15" x14ac:dyDescent="0.2">
      <c r="A82" s="10"/>
      <c r="B82" s="11"/>
      <c r="C82" s="10"/>
      <c r="D82" s="10"/>
      <c r="E82" s="15"/>
      <c r="F82" s="10"/>
      <c r="G82" s="10"/>
      <c r="H82" s="13">
        <f t="shared" si="10"/>
        <v>0</v>
      </c>
      <c r="I82" s="13"/>
      <c r="J82" s="13">
        <f>H82*I82</f>
        <v>0</v>
      </c>
      <c r="K82" s="13"/>
      <c r="L82" s="13"/>
      <c r="M82" s="13"/>
      <c r="N82" s="13">
        <f t="shared" si="11"/>
        <v>0</v>
      </c>
      <c r="O82" s="13" t="s">
        <v>82</v>
      </c>
      <c r="P82" s="13">
        <v>1</v>
      </c>
      <c r="Q82" s="13">
        <v>19100</v>
      </c>
      <c r="R82" s="13">
        <f t="shared" ref="R82:R88" si="12">P82*Q82</f>
        <v>19100</v>
      </c>
      <c r="S82" s="24"/>
    </row>
    <row r="83" spans="1:19" ht="15" x14ac:dyDescent="0.2">
      <c r="A83" s="10"/>
      <c r="B83" s="11"/>
      <c r="C83" s="10"/>
      <c r="D83" s="10"/>
      <c r="E83" s="15"/>
      <c r="F83" s="10"/>
      <c r="G83" s="10"/>
      <c r="H83" s="13">
        <f t="shared" si="10"/>
        <v>0</v>
      </c>
      <c r="I83" s="13"/>
      <c r="J83" s="13">
        <f t="shared" ref="J83:J88" si="13">H83*I83</f>
        <v>0</v>
      </c>
      <c r="K83" s="13"/>
      <c r="L83" s="13"/>
      <c r="M83" s="13"/>
      <c r="N83" s="13">
        <f t="shared" si="11"/>
        <v>0</v>
      </c>
      <c r="O83" s="13"/>
      <c r="P83" s="13"/>
      <c r="Q83" s="13"/>
      <c r="R83" s="13">
        <f t="shared" si="12"/>
        <v>0</v>
      </c>
      <c r="S83" s="24"/>
    </row>
    <row r="84" spans="1:19" ht="15" x14ac:dyDescent="0.2">
      <c r="A84" s="10"/>
      <c r="B84" s="11"/>
      <c r="C84" s="10"/>
      <c r="D84" s="10"/>
      <c r="E84" s="15"/>
      <c r="F84" s="10"/>
      <c r="G84" s="10"/>
      <c r="H84" s="13">
        <f t="shared" si="10"/>
        <v>0</v>
      </c>
      <c r="I84" s="13"/>
      <c r="J84" s="13">
        <f t="shared" si="13"/>
        <v>0</v>
      </c>
      <c r="K84" s="13"/>
      <c r="L84" s="13"/>
      <c r="M84" s="13"/>
      <c r="N84" s="13">
        <f t="shared" si="11"/>
        <v>0</v>
      </c>
      <c r="O84" s="13"/>
      <c r="P84" s="13"/>
      <c r="Q84" s="13"/>
      <c r="R84" s="13">
        <f t="shared" si="12"/>
        <v>0</v>
      </c>
      <c r="S84" s="24"/>
    </row>
    <row r="85" spans="1:19" ht="15" x14ac:dyDescent="0.2">
      <c r="A85" s="10"/>
      <c r="B85" s="11"/>
      <c r="C85" s="10"/>
      <c r="D85" s="10"/>
      <c r="E85" s="15"/>
      <c r="F85" s="10"/>
      <c r="G85" s="10"/>
      <c r="H85" s="13">
        <f t="shared" si="10"/>
        <v>0</v>
      </c>
      <c r="I85" s="13"/>
      <c r="J85" s="13">
        <f t="shared" si="13"/>
        <v>0</v>
      </c>
      <c r="K85" s="13"/>
      <c r="L85" s="13"/>
      <c r="M85" s="13"/>
      <c r="N85" s="13">
        <f t="shared" si="11"/>
        <v>0</v>
      </c>
      <c r="O85" s="13"/>
      <c r="P85" s="13"/>
      <c r="Q85" s="13"/>
      <c r="R85" s="13">
        <f t="shared" si="12"/>
        <v>0</v>
      </c>
      <c r="S85" s="24"/>
    </row>
    <row r="86" spans="1:19" ht="15" x14ac:dyDescent="0.2">
      <c r="A86" s="10"/>
      <c r="B86" s="11"/>
      <c r="C86" s="10"/>
      <c r="D86" s="10"/>
      <c r="E86" s="15"/>
      <c r="F86" s="10"/>
      <c r="G86" s="10"/>
      <c r="H86" s="13">
        <f t="shared" si="10"/>
        <v>0</v>
      </c>
      <c r="I86" s="13"/>
      <c r="J86" s="13">
        <f t="shared" si="13"/>
        <v>0</v>
      </c>
      <c r="K86" s="13"/>
      <c r="L86" s="13"/>
      <c r="M86" s="13"/>
      <c r="N86" s="13">
        <f t="shared" si="11"/>
        <v>0</v>
      </c>
      <c r="O86" s="13"/>
      <c r="P86" s="13"/>
      <c r="Q86" s="13"/>
      <c r="R86" s="13">
        <f t="shared" si="12"/>
        <v>0</v>
      </c>
      <c r="S86" s="24"/>
    </row>
    <row r="87" spans="1:19" ht="15" x14ac:dyDescent="0.2">
      <c r="A87" s="10"/>
      <c r="B87" s="11"/>
      <c r="C87" s="10"/>
      <c r="D87" s="10"/>
      <c r="E87" s="15"/>
      <c r="F87" s="10"/>
      <c r="G87" s="10"/>
      <c r="H87" s="13">
        <f t="shared" si="10"/>
        <v>0</v>
      </c>
      <c r="I87" s="13"/>
      <c r="J87" s="13">
        <f t="shared" si="13"/>
        <v>0</v>
      </c>
      <c r="K87" s="13"/>
      <c r="L87" s="13"/>
      <c r="M87" s="13"/>
      <c r="N87" s="13">
        <f t="shared" si="11"/>
        <v>0</v>
      </c>
      <c r="O87" s="13"/>
      <c r="P87" s="13"/>
      <c r="Q87" s="13"/>
      <c r="R87" s="13">
        <f t="shared" si="12"/>
        <v>0</v>
      </c>
      <c r="S87" s="24"/>
    </row>
    <row r="88" spans="1:19" x14ac:dyDescent="0.2">
      <c r="A88" s="10"/>
      <c r="B88" s="11"/>
      <c r="C88" s="10"/>
      <c r="D88" s="10"/>
      <c r="E88" s="10"/>
      <c r="F88" s="10"/>
      <c r="G88" s="10"/>
      <c r="H88" s="13">
        <f t="shared" si="10"/>
        <v>0</v>
      </c>
      <c r="I88" s="13"/>
      <c r="J88" s="13">
        <f t="shared" si="13"/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 t="shared" si="12"/>
        <v>0</v>
      </c>
      <c r="S88" s="14"/>
    </row>
    <row r="89" spans="1:19" x14ac:dyDescent="0.2">
      <c r="A89" s="10"/>
      <c r="B89" s="11"/>
      <c r="C89" s="10"/>
      <c r="D89" s="10"/>
      <c r="E89" s="22" t="s">
        <v>52</v>
      </c>
      <c r="F89" s="10"/>
      <c r="G89" s="10"/>
      <c r="H89" s="23">
        <f>SUM(H80:H88)</f>
        <v>0</v>
      </c>
      <c r="I89" s="13"/>
      <c r="J89" s="23">
        <f>SUM(J80:J88)</f>
        <v>0</v>
      </c>
      <c r="K89" s="13"/>
      <c r="L89" s="23">
        <f>SUM(L80:L88)</f>
        <v>0</v>
      </c>
      <c r="M89" s="13"/>
      <c r="N89" s="23">
        <f>SUM(N80:N88)</f>
        <v>0</v>
      </c>
      <c r="O89" s="13"/>
      <c r="P89" s="13"/>
      <c r="Q89" s="13"/>
      <c r="R89" s="23">
        <f>SUM(R80:R88)</f>
        <v>22100</v>
      </c>
      <c r="S89" s="14">
        <f>J89+N89+R89</f>
        <v>22100</v>
      </c>
    </row>
    <row r="90" spans="1:19" ht="15" x14ac:dyDescent="0.2">
      <c r="A90" s="10"/>
      <c r="B90" s="11"/>
      <c r="C90" s="10"/>
      <c r="D90" s="10"/>
      <c r="E90" s="15" t="s">
        <v>68</v>
      </c>
      <c r="F90" s="10"/>
      <c r="G90" s="10"/>
      <c r="H90" s="13">
        <f>F90*G90</f>
        <v>0</v>
      </c>
      <c r="I90" s="13"/>
      <c r="J90" s="13">
        <f>H90*I90</f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>P90*Q90</f>
        <v>0</v>
      </c>
      <c r="S90" s="24"/>
    </row>
    <row r="91" spans="1:19" ht="63.75" x14ac:dyDescent="0.2">
      <c r="A91" s="10">
        <v>1</v>
      </c>
      <c r="B91" s="11" t="s">
        <v>83</v>
      </c>
      <c r="C91" s="16">
        <v>44907</v>
      </c>
      <c r="D91" s="10"/>
      <c r="E91" s="15" t="s">
        <v>84</v>
      </c>
      <c r="F91" s="10">
        <v>1</v>
      </c>
      <c r="G91" s="10">
        <v>1</v>
      </c>
      <c r="H91" s="13">
        <f>F91*G91</f>
        <v>1</v>
      </c>
      <c r="I91" s="13">
        <v>600</v>
      </c>
      <c r="J91" s="13">
        <f>H91*I91</f>
        <v>600</v>
      </c>
      <c r="K91" s="13" t="s">
        <v>36</v>
      </c>
      <c r="L91" s="13">
        <v>0.5</v>
      </c>
      <c r="M91" s="13">
        <v>450</v>
      </c>
      <c r="N91" s="13">
        <f>L91*M91</f>
        <v>225</v>
      </c>
      <c r="O91" s="13" t="s">
        <v>72</v>
      </c>
      <c r="P91" s="13">
        <v>0.5</v>
      </c>
      <c r="Q91" s="13">
        <v>68</v>
      </c>
      <c r="R91" s="13">
        <f>P91*Q91</f>
        <v>34</v>
      </c>
      <c r="S91" s="24"/>
    </row>
    <row r="92" spans="1:19" ht="15" x14ac:dyDescent="0.2">
      <c r="A92" s="10"/>
      <c r="B92" s="11"/>
      <c r="C92" s="16"/>
      <c r="D92" s="10"/>
      <c r="E92" s="15"/>
      <c r="F92" s="10"/>
      <c r="G92" s="10"/>
      <c r="H92" s="13">
        <f>F92*G92</f>
        <v>0</v>
      </c>
      <c r="I92" s="13"/>
      <c r="J92" s="13">
        <f t="shared" ref="J92:J93" si="14">H92*I92</f>
        <v>0</v>
      </c>
      <c r="K92" s="13"/>
      <c r="L92" s="13"/>
      <c r="M92" s="13"/>
      <c r="N92" s="13">
        <f>L92*M92</f>
        <v>0</v>
      </c>
      <c r="O92" s="13"/>
      <c r="P92" s="13"/>
      <c r="Q92" s="13"/>
      <c r="R92" s="13">
        <f t="shared" ref="R92:R93" si="15">P92*Q92</f>
        <v>0</v>
      </c>
      <c r="S92" s="24"/>
    </row>
    <row r="93" spans="1:19" x14ac:dyDescent="0.2">
      <c r="A93" s="10"/>
      <c r="B93" s="11"/>
      <c r="C93" s="10"/>
      <c r="D93" s="10"/>
      <c r="E93" s="10"/>
      <c r="F93" s="10"/>
      <c r="G93" s="10"/>
      <c r="H93" s="13">
        <f>F93*G93</f>
        <v>0</v>
      </c>
      <c r="I93" s="13"/>
      <c r="J93" s="13">
        <f t="shared" si="14"/>
        <v>0</v>
      </c>
      <c r="K93" s="13"/>
      <c r="L93" s="13"/>
      <c r="M93" s="13"/>
      <c r="N93" s="13">
        <f>L93*M93</f>
        <v>0</v>
      </c>
      <c r="O93" s="13"/>
      <c r="P93" s="13"/>
      <c r="Q93" s="13"/>
      <c r="R93" s="13">
        <f t="shared" si="15"/>
        <v>0</v>
      </c>
      <c r="S93" s="24"/>
    </row>
    <row r="94" spans="1:19" x14ac:dyDescent="0.2">
      <c r="A94" s="10"/>
      <c r="B94" s="11"/>
      <c r="C94" s="10"/>
      <c r="D94" s="10"/>
      <c r="E94" s="22" t="s">
        <v>52</v>
      </c>
      <c r="F94" s="10"/>
      <c r="G94" s="10"/>
      <c r="H94" s="23">
        <f>SUM(H90:H93)</f>
        <v>1</v>
      </c>
      <c r="I94" s="13"/>
      <c r="J94" s="23">
        <f>SUM(J91:J93)</f>
        <v>600</v>
      </c>
      <c r="K94" s="13"/>
      <c r="L94" s="23">
        <f>SUM(L90:L93)</f>
        <v>0.5</v>
      </c>
      <c r="M94" s="13"/>
      <c r="N94" s="23">
        <f>SUM(N90:N93)</f>
        <v>225</v>
      </c>
      <c r="O94" s="13"/>
      <c r="P94" s="13"/>
      <c r="Q94" s="13"/>
      <c r="R94" s="23">
        <f>SUM(R90:R93)</f>
        <v>34</v>
      </c>
      <c r="S94" s="14">
        <f>J94+N94+R94</f>
        <v>859</v>
      </c>
    </row>
    <row r="95" spans="1:19" x14ac:dyDescent="0.2">
      <c r="A95" s="10"/>
      <c r="B95" s="11"/>
      <c r="C95" s="10"/>
      <c r="D95" s="10"/>
      <c r="E95" s="22" t="s">
        <v>52</v>
      </c>
      <c r="F95" s="10"/>
      <c r="G95" s="10"/>
      <c r="H95" s="23">
        <f>H79+H89+H94</f>
        <v>1</v>
      </c>
      <c r="I95" s="13"/>
      <c r="J95" s="23">
        <f>J79+J89+J94</f>
        <v>600</v>
      </c>
      <c r="K95" s="13"/>
      <c r="L95" s="23">
        <f>L79+L89+L94</f>
        <v>0.5</v>
      </c>
      <c r="M95" s="13"/>
      <c r="N95" s="23">
        <f>N79+N89+N94</f>
        <v>225</v>
      </c>
      <c r="O95" s="13"/>
      <c r="P95" s="13"/>
      <c r="Q95" s="13"/>
      <c r="R95" s="23">
        <f>R79+R89+R94</f>
        <v>22134</v>
      </c>
      <c r="S95" s="23">
        <f>SUM(S75:S94)</f>
        <v>22959</v>
      </c>
    </row>
    <row r="96" spans="1:19" x14ac:dyDescent="0.2">
      <c r="C96" s="19"/>
      <c r="R96" s="25">
        <f>J95+N95+R95</f>
        <v>22959</v>
      </c>
      <c r="S96" s="25" t="s">
        <v>0</v>
      </c>
    </row>
    <row r="100" spans="16:18" x14ac:dyDescent="0.2">
      <c r="P100" t="s">
        <v>85</v>
      </c>
      <c r="R100" s="25">
        <f>R96+R69</f>
        <v>85861.32</v>
      </c>
    </row>
  </sheetData>
  <mergeCells count="22">
    <mergeCell ref="F73:F74"/>
    <mergeCell ref="G73:G74"/>
    <mergeCell ref="H73:J73"/>
    <mergeCell ref="K73:K74"/>
    <mergeCell ref="L73:N73"/>
    <mergeCell ref="O73:R73"/>
    <mergeCell ref="G3:G4"/>
    <mergeCell ref="H3:J3"/>
    <mergeCell ref="K3:K4"/>
    <mergeCell ref="L3:N3"/>
    <mergeCell ref="O3:R3"/>
    <mergeCell ref="A73:A74"/>
    <mergeCell ref="B73:B74"/>
    <mergeCell ref="C73:C74"/>
    <mergeCell ref="D73:D74"/>
    <mergeCell ref="E73:E74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2023-03-15T03:48:04Z</cp:lastPrinted>
  <dcterms:created xsi:type="dcterms:W3CDTF">2023-03-15T03:47:40Z</dcterms:created>
  <dcterms:modified xsi:type="dcterms:W3CDTF">2023-03-15T03:48:19Z</dcterms:modified>
</cp:coreProperties>
</file>