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CE353C01-332F-431C-B831-91A95D511702}" xr6:coauthVersionLast="36" xr6:coauthVersionMax="36" xr10:uidLastSave="{00000000-0000-0000-0000-000000000000}"/>
  <bookViews>
    <workbookView xWindow="0" yWindow="0" windowWidth="28800" windowHeight="11925" xr2:uid="{09E9F5E5-DD0A-43CE-AF00-2E2F90F76CB8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7" i="1" l="1"/>
  <c r="R316" i="1"/>
  <c r="N316" i="1"/>
  <c r="H316" i="1"/>
  <c r="J316" i="1" s="1"/>
  <c r="R315" i="1"/>
  <c r="N315" i="1"/>
  <c r="H315" i="1"/>
  <c r="J315" i="1" s="1"/>
  <c r="R314" i="1"/>
  <c r="R317" i="1" s="1"/>
  <c r="N314" i="1"/>
  <c r="N317" i="1" s="1"/>
  <c r="H314" i="1"/>
  <c r="J314" i="1" s="1"/>
  <c r="R313" i="1"/>
  <c r="L313" i="1"/>
  <c r="R312" i="1"/>
  <c r="N312" i="1"/>
  <c r="H312" i="1"/>
  <c r="J312" i="1" s="1"/>
  <c r="R311" i="1"/>
  <c r="N311" i="1"/>
  <c r="H311" i="1"/>
  <c r="J311" i="1" s="1"/>
  <c r="R310" i="1"/>
  <c r="N310" i="1"/>
  <c r="H310" i="1"/>
  <c r="J310" i="1" s="1"/>
  <c r="R309" i="1"/>
  <c r="N309" i="1"/>
  <c r="H309" i="1"/>
  <c r="J309" i="1" s="1"/>
  <c r="R308" i="1"/>
  <c r="N308" i="1"/>
  <c r="H308" i="1"/>
  <c r="J308" i="1" s="1"/>
  <c r="R307" i="1"/>
  <c r="N307" i="1"/>
  <c r="N313" i="1" s="1"/>
  <c r="H307" i="1"/>
  <c r="H313" i="1" s="1"/>
  <c r="L306" i="1"/>
  <c r="L318" i="1" s="1"/>
  <c r="R302" i="1"/>
  <c r="R301" i="1"/>
  <c r="R300" i="1"/>
  <c r="N300" i="1"/>
  <c r="H300" i="1"/>
  <c r="J300" i="1" s="1"/>
  <c r="R299" i="1"/>
  <c r="N299" i="1"/>
  <c r="H299" i="1"/>
  <c r="J299" i="1" s="1"/>
  <c r="R298" i="1"/>
  <c r="N298" i="1"/>
  <c r="H298" i="1"/>
  <c r="J298" i="1" s="1"/>
  <c r="R297" i="1"/>
  <c r="N297" i="1"/>
  <c r="H297" i="1"/>
  <c r="J297" i="1" s="1"/>
  <c r="R296" i="1"/>
  <c r="N296" i="1"/>
  <c r="H296" i="1"/>
  <c r="J296" i="1" s="1"/>
  <c r="R295" i="1"/>
  <c r="N295" i="1"/>
  <c r="H295" i="1"/>
  <c r="J295" i="1" s="1"/>
  <c r="R294" i="1"/>
  <c r="R306" i="1" s="1"/>
  <c r="R318" i="1" s="1"/>
  <c r="N294" i="1"/>
  <c r="N306" i="1" s="1"/>
  <c r="N318" i="1" s="1"/>
  <c r="H294" i="1"/>
  <c r="H306" i="1" s="1"/>
  <c r="L285" i="1"/>
  <c r="R284" i="1"/>
  <c r="N284" i="1"/>
  <c r="J284" i="1"/>
  <c r="H284" i="1"/>
  <c r="R283" i="1"/>
  <c r="N283" i="1"/>
  <c r="J283" i="1"/>
  <c r="H283" i="1"/>
  <c r="R282" i="1"/>
  <c r="N282" i="1"/>
  <c r="J282" i="1"/>
  <c r="J285" i="1" s="1"/>
  <c r="H282" i="1"/>
  <c r="R281" i="1"/>
  <c r="R285" i="1" s="1"/>
  <c r="N281" i="1"/>
  <c r="N285" i="1" s="1"/>
  <c r="J281" i="1"/>
  <c r="H281" i="1"/>
  <c r="H285" i="1" s="1"/>
  <c r="N280" i="1"/>
  <c r="L280" i="1"/>
  <c r="R279" i="1"/>
  <c r="N279" i="1"/>
  <c r="H279" i="1"/>
  <c r="J279" i="1" s="1"/>
  <c r="R278" i="1"/>
  <c r="N278" i="1"/>
  <c r="H278" i="1"/>
  <c r="J278" i="1" s="1"/>
  <c r="R277" i="1"/>
  <c r="N277" i="1"/>
  <c r="H277" i="1"/>
  <c r="J277" i="1" s="1"/>
  <c r="R276" i="1"/>
  <c r="N276" i="1"/>
  <c r="H276" i="1"/>
  <c r="J276" i="1" s="1"/>
  <c r="R275" i="1"/>
  <c r="N275" i="1"/>
  <c r="H275" i="1"/>
  <c r="J275" i="1" s="1"/>
  <c r="R274" i="1"/>
  <c r="N274" i="1"/>
  <c r="H274" i="1"/>
  <c r="J274" i="1" s="1"/>
  <c r="R273" i="1"/>
  <c r="N273" i="1"/>
  <c r="H273" i="1"/>
  <c r="J273" i="1" s="1"/>
  <c r="R272" i="1"/>
  <c r="N272" i="1"/>
  <c r="H272" i="1"/>
  <c r="J272" i="1" s="1"/>
  <c r="R271" i="1"/>
  <c r="R280" i="1" s="1"/>
  <c r="N271" i="1"/>
  <c r="H271" i="1"/>
  <c r="J271" i="1" s="1"/>
  <c r="J280" i="1" s="1"/>
  <c r="S280" i="1" s="1"/>
  <c r="L270" i="1"/>
  <c r="L286" i="1" s="1"/>
  <c r="R269" i="1"/>
  <c r="N269" i="1"/>
  <c r="J269" i="1"/>
  <c r="H269" i="1"/>
  <c r="R268" i="1"/>
  <c r="N268" i="1"/>
  <c r="J268" i="1"/>
  <c r="H268" i="1"/>
  <c r="R267" i="1"/>
  <c r="N267" i="1"/>
  <c r="J267" i="1"/>
  <c r="H267" i="1"/>
  <c r="R266" i="1"/>
  <c r="N266" i="1"/>
  <c r="J266" i="1"/>
  <c r="H266" i="1"/>
  <c r="R265" i="1"/>
  <c r="N265" i="1"/>
  <c r="J265" i="1"/>
  <c r="H265" i="1"/>
  <c r="R264" i="1"/>
  <c r="N264" i="1"/>
  <c r="J264" i="1"/>
  <c r="H264" i="1"/>
  <c r="R263" i="1"/>
  <c r="N263" i="1"/>
  <c r="J263" i="1"/>
  <c r="H263" i="1"/>
  <c r="R262" i="1"/>
  <c r="N262" i="1"/>
  <c r="J262" i="1"/>
  <c r="H262" i="1"/>
  <c r="R261" i="1"/>
  <c r="N261" i="1"/>
  <c r="J261" i="1"/>
  <c r="H261" i="1"/>
  <c r="R260" i="1"/>
  <c r="N260" i="1"/>
  <c r="J260" i="1"/>
  <c r="H260" i="1"/>
  <c r="R259" i="1"/>
  <c r="N259" i="1"/>
  <c r="J259" i="1"/>
  <c r="H259" i="1"/>
  <c r="R258" i="1"/>
  <c r="R270" i="1" s="1"/>
  <c r="N258" i="1"/>
  <c r="N270" i="1" s="1"/>
  <c r="N286" i="1" s="1"/>
  <c r="J258" i="1"/>
  <c r="J270" i="1" s="1"/>
  <c r="H258" i="1"/>
  <c r="H270" i="1" s="1"/>
  <c r="L251" i="1"/>
  <c r="R250" i="1"/>
  <c r="N250" i="1"/>
  <c r="H250" i="1"/>
  <c r="J250" i="1" s="1"/>
  <c r="R249" i="1"/>
  <c r="N249" i="1"/>
  <c r="H249" i="1"/>
  <c r="J249" i="1" s="1"/>
  <c r="R248" i="1"/>
  <c r="N248" i="1"/>
  <c r="H248" i="1"/>
  <c r="J248" i="1" s="1"/>
  <c r="R247" i="1"/>
  <c r="N247" i="1"/>
  <c r="H247" i="1"/>
  <c r="J247" i="1" s="1"/>
  <c r="R246" i="1"/>
  <c r="N246" i="1"/>
  <c r="H246" i="1"/>
  <c r="J246" i="1" s="1"/>
  <c r="R245" i="1"/>
  <c r="N245" i="1"/>
  <c r="H245" i="1"/>
  <c r="J245" i="1" s="1"/>
  <c r="R244" i="1"/>
  <c r="N244" i="1"/>
  <c r="H244" i="1"/>
  <c r="J244" i="1" s="1"/>
  <c r="R243" i="1"/>
  <c r="N243" i="1"/>
  <c r="H243" i="1"/>
  <c r="J243" i="1" s="1"/>
  <c r="R242" i="1"/>
  <c r="N242" i="1"/>
  <c r="H242" i="1"/>
  <c r="J242" i="1" s="1"/>
  <c r="R241" i="1"/>
  <c r="N241" i="1"/>
  <c r="H241" i="1"/>
  <c r="J241" i="1" s="1"/>
  <c r="R240" i="1"/>
  <c r="N240" i="1"/>
  <c r="H240" i="1"/>
  <c r="J240" i="1" s="1"/>
  <c r="R239" i="1"/>
  <c r="R251" i="1" s="1"/>
  <c r="N239" i="1"/>
  <c r="H239" i="1"/>
  <c r="J239" i="1" s="1"/>
  <c r="R238" i="1"/>
  <c r="L238" i="1"/>
  <c r="R237" i="1"/>
  <c r="N237" i="1"/>
  <c r="H237" i="1"/>
  <c r="J237" i="1" s="1"/>
  <c r="R236" i="1"/>
  <c r="N236" i="1"/>
  <c r="H236" i="1"/>
  <c r="J236" i="1" s="1"/>
  <c r="R235" i="1"/>
  <c r="N235" i="1"/>
  <c r="H235" i="1"/>
  <c r="J235" i="1" s="1"/>
  <c r="R233" i="1"/>
  <c r="R232" i="1"/>
  <c r="R231" i="1"/>
  <c r="N231" i="1"/>
  <c r="H231" i="1"/>
  <c r="J231" i="1" s="1"/>
  <c r="R229" i="1"/>
  <c r="N229" i="1"/>
  <c r="H229" i="1"/>
  <c r="J229" i="1" s="1"/>
  <c r="R228" i="1"/>
  <c r="N228" i="1"/>
  <c r="H228" i="1"/>
  <c r="J228" i="1" s="1"/>
  <c r="R227" i="1"/>
  <c r="R252" i="1" s="1"/>
  <c r="L227" i="1"/>
  <c r="H227" i="1"/>
  <c r="R226" i="1"/>
  <c r="N226" i="1"/>
  <c r="H226" i="1"/>
  <c r="J226" i="1" s="1"/>
  <c r="R225" i="1"/>
  <c r="R224" i="1"/>
  <c r="N224" i="1"/>
  <c r="J224" i="1"/>
  <c r="H224" i="1"/>
  <c r="R223" i="1"/>
  <c r="N223" i="1"/>
  <c r="J223" i="1"/>
  <c r="H223" i="1"/>
  <c r="R222" i="1"/>
  <c r="N222" i="1"/>
  <c r="J222" i="1"/>
  <c r="H222" i="1"/>
  <c r="R221" i="1"/>
  <c r="N221" i="1"/>
  <c r="J221" i="1"/>
  <c r="H221" i="1"/>
  <c r="R220" i="1"/>
  <c r="N220" i="1"/>
  <c r="J220" i="1"/>
  <c r="H220" i="1"/>
  <c r="R219" i="1"/>
  <c r="N219" i="1"/>
  <c r="J219" i="1"/>
  <c r="H219" i="1"/>
  <c r="R218" i="1"/>
  <c r="N218" i="1"/>
  <c r="J218" i="1"/>
  <c r="H218" i="1"/>
  <c r="R217" i="1"/>
  <c r="N217" i="1"/>
  <c r="J217" i="1"/>
  <c r="H217" i="1"/>
  <c r="R216" i="1"/>
  <c r="N216" i="1"/>
  <c r="J216" i="1"/>
  <c r="H216" i="1"/>
  <c r="R215" i="1"/>
  <c r="N215" i="1"/>
  <c r="J215" i="1"/>
  <c r="H215" i="1"/>
  <c r="R214" i="1"/>
  <c r="N214" i="1"/>
  <c r="N227" i="1" s="1"/>
  <c r="J214" i="1"/>
  <c r="J227" i="1" s="1"/>
  <c r="H214" i="1"/>
  <c r="L206" i="1"/>
  <c r="R205" i="1"/>
  <c r="N205" i="1"/>
  <c r="H205" i="1"/>
  <c r="J205" i="1" s="1"/>
  <c r="R204" i="1"/>
  <c r="N204" i="1"/>
  <c r="H204" i="1"/>
  <c r="J204" i="1" s="1"/>
  <c r="R203" i="1"/>
  <c r="N203" i="1"/>
  <c r="H203" i="1"/>
  <c r="J203" i="1" s="1"/>
  <c r="R202" i="1"/>
  <c r="N202" i="1"/>
  <c r="H202" i="1"/>
  <c r="J202" i="1" s="1"/>
  <c r="R201" i="1"/>
  <c r="R206" i="1" s="1"/>
  <c r="N201" i="1"/>
  <c r="H201" i="1"/>
  <c r="J201" i="1" s="1"/>
  <c r="R200" i="1"/>
  <c r="L200" i="1"/>
  <c r="R199" i="1"/>
  <c r="N199" i="1"/>
  <c r="H199" i="1"/>
  <c r="J199" i="1" s="1"/>
  <c r="R198" i="1"/>
  <c r="N198" i="1"/>
  <c r="H198" i="1"/>
  <c r="J198" i="1" s="1"/>
  <c r="R197" i="1"/>
  <c r="N197" i="1"/>
  <c r="N200" i="1" s="1"/>
  <c r="H197" i="1"/>
  <c r="J197" i="1" s="1"/>
  <c r="J200" i="1" s="1"/>
  <c r="S200" i="1" s="1"/>
  <c r="L196" i="1"/>
  <c r="L207" i="1" s="1"/>
  <c r="R195" i="1"/>
  <c r="N195" i="1"/>
  <c r="N196" i="1" s="1"/>
  <c r="H195" i="1"/>
  <c r="J195" i="1" s="1"/>
  <c r="R194" i="1"/>
  <c r="R193" i="1"/>
  <c r="N193" i="1"/>
  <c r="H193" i="1"/>
  <c r="J193" i="1" s="1"/>
  <c r="R192" i="1"/>
  <c r="R196" i="1" s="1"/>
  <c r="R207" i="1" s="1"/>
  <c r="N192" i="1"/>
  <c r="H192" i="1"/>
  <c r="H196" i="1" s="1"/>
  <c r="R185" i="1"/>
  <c r="L185" i="1"/>
  <c r="R184" i="1"/>
  <c r="N184" i="1"/>
  <c r="H184" i="1"/>
  <c r="J184" i="1" s="1"/>
  <c r="R183" i="1"/>
  <c r="N183" i="1"/>
  <c r="H183" i="1"/>
  <c r="J183" i="1" s="1"/>
  <c r="R182" i="1"/>
  <c r="N182" i="1"/>
  <c r="H182" i="1"/>
  <c r="J182" i="1" s="1"/>
  <c r="J185" i="1" s="1"/>
  <c r="S185" i="1" s="1"/>
  <c r="R181" i="1"/>
  <c r="N181" i="1"/>
  <c r="N185" i="1" s="1"/>
  <c r="H181" i="1"/>
  <c r="J181" i="1" s="1"/>
  <c r="L180" i="1"/>
  <c r="L186" i="1" s="1"/>
  <c r="R179" i="1"/>
  <c r="N179" i="1"/>
  <c r="H179" i="1"/>
  <c r="J179" i="1" s="1"/>
  <c r="R178" i="1"/>
  <c r="R180" i="1" s="1"/>
  <c r="N178" i="1"/>
  <c r="N180" i="1" s="1"/>
  <c r="H178" i="1"/>
  <c r="J178" i="1" s="1"/>
  <c r="R177" i="1"/>
  <c r="R186" i="1" s="1"/>
  <c r="L177" i="1"/>
  <c r="R176" i="1"/>
  <c r="N176" i="1"/>
  <c r="H176" i="1"/>
  <c r="J176" i="1" s="1"/>
  <c r="R175" i="1"/>
  <c r="N175" i="1"/>
  <c r="H175" i="1"/>
  <c r="J175" i="1" s="1"/>
  <c r="R174" i="1"/>
  <c r="N174" i="1"/>
  <c r="H174" i="1"/>
  <c r="J174" i="1" s="1"/>
  <c r="R173" i="1"/>
  <c r="N173" i="1"/>
  <c r="N177" i="1" s="1"/>
  <c r="N186" i="1" s="1"/>
  <c r="H173" i="1"/>
  <c r="J173" i="1" s="1"/>
  <c r="L166" i="1"/>
  <c r="R165" i="1"/>
  <c r="N165" i="1"/>
  <c r="J165" i="1"/>
  <c r="H165" i="1"/>
  <c r="R164" i="1"/>
  <c r="N164" i="1"/>
  <c r="J164" i="1"/>
  <c r="H164" i="1"/>
  <c r="R163" i="1"/>
  <c r="N163" i="1"/>
  <c r="J163" i="1"/>
  <c r="J166" i="1" s="1"/>
  <c r="S166" i="1" s="1"/>
  <c r="H163" i="1"/>
  <c r="R162" i="1"/>
  <c r="R166" i="1" s="1"/>
  <c r="N162" i="1"/>
  <c r="N166" i="1" s="1"/>
  <c r="J162" i="1"/>
  <c r="H162" i="1"/>
  <c r="H166" i="1" s="1"/>
  <c r="N161" i="1"/>
  <c r="L161" i="1"/>
  <c r="R160" i="1"/>
  <c r="N160" i="1"/>
  <c r="H160" i="1"/>
  <c r="J160" i="1" s="1"/>
  <c r="R159" i="1"/>
  <c r="N159" i="1"/>
  <c r="H159" i="1"/>
  <c r="J159" i="1" s="1"/>
  <c r="R158" i="1"/>
  <c r="N158" i="1"/>
  <c r="H158" i="1"/>
  <c r="J158" i="1" s="1"/>
  <c r="R157" i="1"/>
  <c r="N157" i="1"/>
  <c r="H157" i="1"/>
  <c r="J157" i="1" s="1"/>
  <c r="R156" i="1"/>
  <c r="N156" i="1"/>
  <c r="H156" i="1"/>
  <c r="J156" i="1" s="1"/>
  <c r="L155" i="1"/>
  <c r="L167" i="1" s="1"/>
  <c r="R152" i="1"/>
  <c r="N152" i="1"/>
  <c r="J152" i="1"/>
  <c r="H152" i="1"/>
  <c r="R151" i="1"/>
  <c r="N151" i="1"/>
  <c r="J151" i="1"/>
  <c r="H151" i="1"/>
  <c r="R150" i="1"/>
  <c r="N150" i="1"/>
  <c r="J150" i="1"/>
  <c r="H150" i="1"/>
  <c r="R149" i="1"/>
  <c r="R155" i="1" s="1"/>
  <c r="N149" i="1"/>
  <c r="N155" i="1" s="1"/>
  <c r="N167" i="1" s="1"/>
  <c r="J149" i="1"/>
  <c r="J155" i="1" s="1"/>
  <c r="H149" i="1"/>
  <c r="H155" i="1" s="1"/>
  <c r="L142" i="1"/>
  <c r="R141" i="1"/>
  <c r="N141" i="1"/>
  <c r="J141" i="1"/>
  <c r="H141" i="1"/>
  <c r="R140" i="1"/>
  <c r="N140" i="1"/>
  <c r="J140" i="1"/>
  <c r="H140" i="1"/>
  <c r="R139" i="1"/>
  <c r="N139" i="1"/>
  <c r="J139" i="1"/>
  <c r="J142" i="1" s="1"/>
  <c r="S142" i="1" s="1"/>
  <c r="H139" i="1"/>
  <c r="R138" i="1"/>
  <c r="R142" i="1" s="1"/>
  <c r="N138" i="1"/>
  <c r="N142" i="1" s="1"/>
  <c r="J138" i="1"/>
  <c r="H138" i="1"/>
  <c r="H142" i="1" s="1"/>
  <c r="R137" i="1"/>
  <c r="N137" i="1"/>
  <c r="L137" i="1"/>
  <c r="R136" i="1"/>
  <c r="N136" i="1"/>
  <c r="H136" i="1"/>
  <c r="J136" i="1" s="1"/>
  <c r="R134" i="1"/>
  <c r="N134" i="1"/>
  <c r="H134" i="1"/>
  <c r="J134" i="1" s="1"/>
  <c r="L133" i="1"/>
  <c r="L143" i="1" s="1"/>
  <c r="R132" i="1"/>
  <c r="N132" i="1"/>
  <c r="J132" i="1"/>
  <c r="H132" i="1"/>
  <c r="R131" i="1"/>
  <c r="N131" i="1"/>
  <c r="J131" i="1"/>
  <c r="H131" i="1"/>
  <c r="R128" i="1"/>
  <c r="N128" i="1"/>
  <c r="J128" i="1"/>
  <c r="H128" i="1"/>
  <c r="R127" i="1"/>
  <c r="R133" i="1" s="1"/>
  <c r="R143" i="1" s="1"/>
  <c r="N127" i="1"/>
  <c r="N133" i="1" s="1"/>
  <c r="N143" i="1" s="1"/>
  <c r="J127" i="1"/>
  <c r="J133" i="1" s="1"/>
  <c r="H127" i="1"/>
  <c r="H133" i="1" s="1"/>
  <c r="N119" i="1"/>
  <c r="L119" i="1"/>
  <c r="R118" i="1"/>
  <c r="N118" i="1"/>
  <c r="H118" i="1"/>
  <c r="J118" i="1" s="1"/>
  <c r="R117" i="1"/>
  <c r="N117" i="1"/>
  <c r="H117" i="1"/>
  <c r="J117" i="1" s="1"/>
  <c r="J119" i="1" s="1"/>
  <c r="R116" i="1"/>
  <c r="N116" i="1"/>
  <c r="H116" i="1"/>
  <c r="J116" i="1" s="1"/>
  <c r="L115" i="1"/>
  <c r="J115" i="1"/>
  <c r="S115" i="1" s="1"/>
  <c r="R114" i="1"/>
  <c r="N114" i="1"/>
  <c r="J114" i="1"/>
  <c r="H114" i="1"/>
  <c r="R113" i="1"/>
  <c r="N113" i="1"/>
  <c r="J113" i="1"/>
  <c r="H113" i="1"/>
  <c r="R112" i="1"/>
  <c r="N112" i="1"/>
  <c r="J112" i="1"/>
  <c r="H112" i="1"/>
  <c r="R111" i="1"/>
  <c r="N111" i="1"/>
  <c r="J111" i="1"/>
  <c r="H111" i="1"/>
  <c r="R110" i="1"/>
  <c r="N110" i="1"/>
  <c r="J110" i="1"/>
  <c r="H110" i="1"/>
  <c r="R109" i="1"/>
  <c r="N109" i="1"/>
  <c r="J109" i="1"/>
  <c r="H109" i="1"/>
  <c r="R108" i="1"/>
  <c r="N108" i="1"/>
  <c r="J108" i="1"/>
  <c r="H108" i="1"/>
  <c r="R107" i="1"/>
  <c r="N107" i="1"/>
  <c r="J107" i="1"/>
  <c r="H107" i="1"/>
  <c r="R106" i="1"/>
  <c r="R115" i="1" s="1"/>
  <c r="N106" i="1"/>
  <c r="N115" i="1" s="1"/>
  <c r="J106" i="1"/>
  <c r="H106" i="1"/>
  <c r="H115" i="1" s="1"/>
  <c r="L105" i="1"/>
  <c r="L120" i="1" s="1"/>
  <c r="R104" i="1"/>
  <c r="N104" i="1"/>
  <c r="H104" i="1"/>
  <c r="J104" i="1" s="1"/>
  <c r="N103" i="1"/>
  <c r="J103" i="1"/>
  <c r="H103" i="1"/>
  <c r="R102" i="1"/>
  <c r="N102" i="1"/>
  <c r="J102" i="1"/>
  <c r="H102" i="1"/>
  <c r="R101" i="1"/>
  <c r="N101" i="1"/>
  <c r="J101" i="1"/>
  <c r="H101" i="1"/>
  <c r="R100" i="1"/>
  <c r="N100" i="1"/>
  <c r="J100" i="1"/>
  <c r="H100" i="1"/>
  <c r="R99" i="1"/>
  <c r="N99" i="1"/>
  <c r="J99" i="1"/>
  <c r="H99" i="1"/>
  <c r="R98" i="1"/>
  <c r="N98" i="1"/>
  <c r="J98" i="1"/>
  <c r="H98" i="1"/>
  <c r="R97" i="1"/>
  <c r="N97" i="1"/>
  <c r="J97" i="1"/>
  <c r="H97" i="1"/>
  <c r="R96" i="1"/>
  <c r="N96" i="1"/>
  <c r="J96" i="1"/>
  <c r="H96" i="1"/>
  <c r="R95" i="1"/>
  <c r="N95" i="1"/>
  <c r="J95" i="1"/>
  <c r="H95" i="1"/>
  <c r="R94" i="1"/>
  <c r="N94" i="1"/>
  <c r="J94" i="1"/>
  <c r="H94" i="1"/>
  <c r="R93" i="1"/>
  <c r="N93" i="1"/>
  <c r="J93" i="1"/>
  <c r="H93" i="1"/>
  <c r="R92" i="1"/>
  <c r="N92" i="1"/>
  <c r="J92" i="1"/>
  <c r="H92" i="1"/>
  <c r="R91" i="1"/>
  <c r="N91" i="1"/>
  <c r="J91" i="1"/>
  <c r="H91" i="1"/>
  <c r="R90" i="1"/>
  <c r="N90" i="1"/>
  <c r="J90" i="1"/>
  <c r="H90" i="1"/>
  <c r="R89" i="1"/>
  <c r="N89" i="1"/>
  <c r="J89" i="1"/>
  <c r="H89" i="1"/>
  <c r="R88" i="1"/>
  <c r="N88" i="1"/>
  <c r="J88" i="1"/>
  <c r="H88" i="1"/>
  <c r="R87" i="1"/>
  <c r="N87" i="1"/>
  <c r="J87" i="1"/>
  <c r="H87" i="1"/>
  <c r="R86" i="1"/>
  <c r="N86" i="1"/>
  <c r="J86" i="1"/>
  <c r="H86" i="1"/>
  <c r="R85" i="1"/>
  <c r="N85" i="1"/>
  <c r="J85" i="1"/>
  <c r="H85" i="1"/>
  <c r="R84" i="1"/>
  <c r="N84" i="1"/>
  <c r="J84" i="1"/>
  <c r="H84" i="1"/>
  <c r="R83" i="1"/>
  <c r="R105" i="1" s="1"/>
  <c r="N83" i="1"/>
  <c r="N105" i="1" s="1"/>
  <c r="N120" i="1" s="1"/>
  <c r="J83" i="1"/>
  <c r="H83" i="1"/>
  <c r="H105" i="1" s="1"/>
  <c r="N75" i="1"/>
  <c r="L75" i="1"/>
  <c r="R74" i="1"/>
  <c r="N74" i="1"/>
  <c r="H74" i="1"/>
  <c r="J74" i="1" s="1"/>
  <c r="R73" i="1"/>
  <c r="N73" i="1"/>
  <c r="H73" i="1"/>
  <c r="J73" i="1" s="1"/>
  <c r="R72" i="1"/>
  <c r="N72" i="1"/>
  <c r="H72" i="1"/>
  <c r="J72" i="1" s="1"/>
  <c r="R71" i="1"/>
  <c r="N71" i="1"/>
  <c r="H71" i="1"/>
  <c r="J71" i="1" s="1"/>
  <c r="J75" i="1" s="1"/>
  <c r="R70" i="1"/>
  <c r="N70" i="1"/>
  <c r="H70" i="1"/>
  <c r="J70" i="1" s="1"/>
  <c r="L69" i="1"/>
  <c r="R68" i="1"/>
  <c r="N68" i="1"/>
  <c r="J68" i="1"/>
  <c r="H68" i="1"/>
  <c r="N67" i="1"/>
  <c r="H67" i="1"/>
  <c r="J67" i="1" s="1"/>
  <c r="R66" i="1"/>
  <c r="R69" i="1" s="1"/>
  <c r="N66" i="1"/>
  <c r="N69" i="1" s="1"/>
  <c r="H66" i="1"/>
  <c r="L65" i="1"/>
  <c r="L76" i="1" s="1"/>
  <c r="R63" i="1"/>
  <c r="N63" i="1"/>
  <c r="J63" i="1"/>
  <c r="H63" i="1"/>
  <c r="R62" i="1"/>
  <c r="N62" i="1"/>
  <c r="J62" i="1"/>
  <c r="H62" i="1"/>
  <c r="R61" i="1"/>
  <c r="N61" i="1"/>
  <c r="J61" i="1"/>
  <c r="H61" i="1"/>
  <c r="R60" i="1"/>
  <c r="N60" i="1"/>
  <c r="J60" i="1"/>
  <c r="H60" i="1"/>
  <c r="R59" i="1"/>
  <c r="N59" i="1"/>
  <c r="J59" i="1"/>
  <c r="H59" i="1"/>
  <c r="R58" i="1"/>
  <c r="N58" i="1"/>
  <c r="J58" i="1"/>
  <c r="H58" i="1"/>
  <c r="R57" i="1"/>
  <c r="N57" i="1"/>
  <c r="J57" i="1"/>
  <c r="H57" i="1"/>
  <c r="R56" i="1"/>
  <c r="N56" i="1"/>
  <c r="J56" i="1"/>
  <c r="H56" i="1"/>
  <c r="R55" i="1"/>
  <c r="N55" i="1"/>
  <c r="J55" i="1"/>
  <c r="H55" i="1"/>
  <c r="R54" i="1"/>
  <c r="N54" i="1"/>
  <c r="J54" i="1"/>
  <c r="H54" i="1"/>
  <c r="R53" i="1"/>
  <c r="N53" i="1"/>
  <c r="J53" i="1"/>
  <c r="H53" i="1"/>
  <c r="R52" i="1"/>
  <c r="N52" i="1"/>
  <c r="J52" i="1"/>
  <c r="H52" i="1"/>
  <c r="R51" i="1"/>
  <c r="N51" i="1"/>
  <c r="J51" i="1"/>
  <c r="H51" i="1"/>
  <c r="R50" i="1"/>
  <c r="N50" i="1"/>
  <c r="J50" i="1"/>
  <c r="H50" i="1"/>
  <c r="R49" i="1"/>
  <c r="N49" i="1"/>
  <c r="J49" i="1"/>
  <c r="H49" i="1"/>
  <c r="R48" i="1"/>
  <c r="N48" i="1"/>
  <c r="J48" i="1"/>
  <c r="H48" i="1"/>
  <c r="R47" i="1"/>
  <c r="N47" i="1"/>
  <c r="J47" i="1"/>
  <c r="H47" i="1"/>
  <c r="R46" i="1"/>
  <c r="N46" i="1"/>
  <c r="J46" i="1"/>
  <c r="H46" i="1"/>
  <c r="R45" i="1"/>
  <c r="N45" i="1"/>
  <c r="J45" i="1"/>
  <c r="H45" i="1"/>
  <c r="R44" i="1"/>
  <c r="N44" i="1"/>
  <c r="J44" i="1"/>
  <c r="H44" i="1"/>
  <c r="R43" i="1"/>
  <c r="N43" i="1"/>
  <c r="J43" i="1"/>
  <c r="H43" i="1"/>
  <c r="R42" i="1"/>
  <c r="N42" i="1"/>
  <c r="J42" i="1"/>
  <c r="H42" i="1"/>
  <c r="R41" i="1"/>
  <c r="N41" i="1"/>
  <c r="J41" i="1"/>
  <c r="H41" i="1"/>
  <c r="R40" i="1"/>
  <c r="N40" i="1"/>
  <c r="J40" i="1"/>
  <c r="H40" i="1"/>
  <c r="R39" i="1"/>
  <c r="N39" i="1"/>
  <c r="J39" i="1"/>
  <c r="H39" i="1"/>
  <c r="R38" i="1"/>
  <c r="N38" i="1"/>
  <c r="J38" i="1"/>
  <c r="H38" i="1"/>
  <c r="R37" i="1"/>
  <c r="N37" i="1"/>
  <c r="J37" i="1"/>
  <c r="H37" i="1"/>
  <c r="R36" i="1"/>
  <c r="N36" i="1"/>
  <c r="J36" i="1"/>
  <c r="H36" i="1"/>
  <c r="R35" i="1"/>
  <c r="N35" i="1"/>
  <c r="J35" i="1"/>
  <c r="H35" i="1"/>
  <c r="R34" i="1"/>
  <c r="N34" i="1"/>
  <c r="J34" i="1"/>
  <c r="H34" i="1"/>
  <c r="R33" i="1"/>
  <c r="N33" i="1"/>
  <c r="J33" i="1"/>
  <c r="H33" i="1"/>
  <c r="R32" i="1"/>
  <c r="N32" i="1"/>
  <c r="J32" i="1"/>
  <c r="H32" i="1"/>
  <c r="R31" i="1"/>
  <c r="N31" i="1"/>
  <c r="J31" i="1"/>
  <c r="H31" i="1"/>
  <c r="R30" i="1"/>
  <c r="N30" i="1"/>
  <c r="J30" i="1"/>
  <c r="H30" i="1"/>
  <c r="R29" i="1"/>
  <c r="N29" i="1"/>
  <c r="J29" i="1"/>
  <c r="H29" i="1"/>
  <c r="R28" i="1"/>
  <c r="N28" i="1"/>
  <c r="J28" i="1"/>
  <c r="H28" i="1"/>
  <c r="R27" i="1"/>
  <c r="N27" i="1"/>
  <c r="J27" i="1"/>
  <c r="H27" i="1"/>
  <c r="R26" i="1"/>
  <c r="N26" i="1"/>
  <c r="J26" i="1"/>
  <c r="H26" i="1"/>
  <c r="R25" i="1"/>
  <c r="N25" i="1"/>
  <c r="J25" i="1"/>
  <c r="H25" i="1"/>
  <c r="R24" i="1"/>
  <c r="N24" i="1"/>
  <c r="J24" i="1"/>
  <c r="H24" i="1"/>
  <c r="R23" i="1"/>
  <c r="N23" i="1"/>
  <c r="J23" i="1"/>
  <c r="H23" i="1"/>
  <c r="R22" i="1"/>
  <c r="N22" i="1"/>
  <c r="J22" i="1"/>
  <c r="H22" i="1"/>
  <c r="R21" i="1"/>
  <c r="N21" i="1"/>
  <c r="J21" i="1"/>
  <c r="H21" i="1"/>
  <c r="R20" i="1"/>
  <c r="N20" i="1"/>
  <c r="J20" i="1"/>
  <c r="H20" i="1"/>
  <c r="R19" i="1"/>
  <c r="N19" i="1"/>
  <c r="J19" i="1"/>
  <c r="H19" i="1"/>
  <c r="R18" i="1"/>
  <c r="N18" i="1"/>
  <c r="J18" i="1"/>
  <c r="H18" i="1"/>
  <c r="R17" i="1"/>
  <c r="N17" i="1"/>
  <c r="J17" i="1"/>
  <c r="H17" i="1"/>
  <c r="R16" i="1"/>
  <c r="N16" i="1"/>
  <c r="J16" i="1"/>
  <c r="H16" i="1"/>
  <c r="R15" i="1"/>
  <c r="N15" i="1"/>
  <c r="J15" i="1"/>
  <c r="H15" i="1"/>
  <c r="R14" i="1"/>
  <c r="N14" i="1"/>
  <c r="J14" i="1"/>
  <c r="H14" i="1"/>
  <c r="R13" i="1"/>
  <c r="N13" i="1"/>
  <c r="J13" i="1"/>
  <c r="H13" i="1"/>
  <c r="R12" i="1"/>
  <c r="N12" i="1"/>
  <c r="J12" i="1"/>
  <c r="H12" i="1"/>
  <c r="R11" i="1"/>
  <c r="N11" i="1"/>
  <c r="J11" i="1"/>
  <c r="H11" i="1"/>
  <c r="R10" i="1"/>
  <c r="N10" i="1"/>
  <c r="J10" i="1"/>
  <c r="H10" i="1"/>
  <c r="R9" i="1"/>
  <c r="N9" i="1"/>
  <c r="J9" i="1"/>
  <c r="H9" i="1"/>
  <c r="R8" i="1"/>
  <c r="N8" i="1"/>
  <c r="J8" i="1"/>
  <c r="H8" i="1"/>
  <c r="R7" i="1"/>
  <c r="N7" i="1"/>
  <c r="J7" i="1"/>
  <c r="H7" i="1"/>
  <c r="R6" i="1"/>
  <c r="N6" i="1"/>
  <c r="J6" i="1"/>
  <c r="H6" i="1"/>
  <c r="R5" i="1"/>
  <c r="R65" i="1" s="1"/>
  <c r="N5" i="1"/>
  <c r="J5" i="1"/>
  <c r="J65" i="1" s="1"/>
  <c r="H5" i="1"/>
  <c r="H65" i="1" s="1"/>
  <c r="S155" i="1" l="1"/>
  <c r="S75" i="1"/>
  <c r="H185" i="1"/>
  <c r="J286" i="1"/>
  <c r="R287" i="1" s="1"/>
  <c r="S270" i="1"/>
  <c r="S286" i="1" s="1"/>
  <c r="H69" i="1"/>
  <c r="J66" i="1"/>
  <c r="J69" i="1" s="1"/>
  <c r="J105" i="1"/>
  <c r="R119" i="1"/>
  <c r="S133" i="1"/>
  <c r="J137" i="1"/>
  <c r="S137" i="1" s="1"/>
  <c r="J161" i="1"/>
  <c r="S161" i="1" s="1"/>
  <c r="J180" i="1"/>
  <c r="S180" i="1" s="1"/>
  <c r="N207" i="1"/>
  <c r="H200" i="1"/>
  <c r="N206" i="1"/>
  <c r="J238" i="1"/>
  <c r="H238" i="1"/>
  <c r="H252" i="1" s="1"/>
  <c r="N251" i="1"/>
  <c r="J317" i="1"/>
  <c r="S317" i="1" s="1"/>
  <c r="H120" i="1"/>
  <c r="S119" i="1"/>
  <c r="J177" i="1"/>
  <c r="H177" i="1"/>
  <c r="H186" i="1" s="1"/>
  <c r="N238" i="1"/>
  <c r="N252" i="1" s="1"/>
  <c r="R286" i="1"/>
  <c r="S285" i="1"/>
  <c r="H318" i="1"/>
  <c r="N65" i="1"/>
  <c r="N76" i="1" s="1"/>
  <c r="R75" i="1"/>
  <c r="R76" i="1" s="1"/>
  <c r="R120" i="1"/>
  <c r="H137" i="1"/>
  <c r="H143" i="1" s="1"/>
  <c r="R161" i="1"/>
  <c r="R167" i="1" s="1"/>
  <c r="J206" i="1"/>
  <c r="S206" i="1" s="1"/>
  <c r="J252" i="1"/>
  <c r="S227" i="1"/>
  <c r="L252" i="1"/>
  <c r="J251" i="1"/>
  <c r="S251" i="1" s="1"/>
  <c r="H75" i="1"/>
  <c r="H76" i="1" s="1"/>
  <c r="H119" i="1"/>
  <c r="H161" i="1"/>
  <c r="H167" i="1" s="1"/>
  <c r="H280" i="1"/>
  <c r="H286" i="1" s="1"/>
  <c r="J294" i="1"/>
  <c r="J306" i="1" s="1"/>
  <c r="J307" i="1"/>
  <c r="J313" i="1" s="1"/>
  <c r="S313" i="1" s="1"/>
  <c r="H180" i="1"/>
  <c r="J192" i="1"/>
  <c r="J196" i="1" s="1"/>
  <c r="H206" i="1"/>
  <c r="H251" i="1"/>
  <c r="H317" i="1"/>
  <c r="S306" i="1" l="1"/>
  <c r="S318" i="1" s="1"/>
  <c r="J318" i="1"/>
  <c r="R319" i="1" s="1"/>
  <c r="S105" i="1"/>
  <c r="S120" i="1" s="1"/>
  <c r="J120" i="1"/>
  <c r="R121" i="1" s="1"/>
  <c r="S196" i="1"/>
  <c r="S207" i="1" s="1"/>
  <c r="J207" i="1"/>
  <c r="R208" i="1" s="1"/>
  <c r="R253" i="1"/>
  <c r="S238" i="1"/>
  <c r="S252" i="1" s="1"/>
  <c r="J143" i="1"/>
  <c r="R144" i="1" s="1"/>
  <c r="S69" i="1"/>
  <c r="J76" i="1"/>
  <c r="R77" i="1" s="1"/>
  <c r="J186" i="1"/>
  <c r="R187" i="1" s="1"/>
  <c r="S177" i="1"/>
  <c r="S186" i="1" s="1"/>
  <c r="S143" i="1"/>
  <c r="S167" i="1"/>
  <c r="H207" i="1"/>
  <c r="S65" i="1"/>
  <c r="J167" i="1"/>
  <c r="R168" i="1" s="1"/>
  <c r="S76" i="1" l="1"/>
  <c r="P321" i="1"/>
</calcChain>
</file>

<file path=xl/sharedStrings.xml><?xml version="1.0" encoding="utf-8"?>
<sst xmlns="http://schemas.openxmlformats.org/spreadsheetml/2006/main" count="493" uniqueCount="167">
  <si>
    <t xml:space="preserve"> </t>
  </si>
  <si>
    <t xml:space="preserve">Акт выполненых работ за   Апрель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</si>
  <si>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</si>
  <si>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</si>
  <si>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</si>
  <si>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</si>
  <si>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</si>
  <si>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</si>
  <si>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</si>
  <si>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</si>
  <si>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</si>
  <si>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</si>
  <si>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</si>
  <si>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</si>
  <si>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</si>
  <si>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</si>
  <si>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</si>
  <si>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д.88</t>
  </si>
  <si>
    <t>ТВК</t>
  </si>
  <si>
    <t>Демонтаж, монтаж стояка холодной воды в туалете кв 24,27,30,33, подключение к разводкам, запуск, проверка.</t>
  </si>
  <si>
    <t>кв 33</t>
  </si>
  <si>
    <t>ниссан</t>
  </si>
  <si>
    <t>труба ППР ф25</t>
  </si>
  <si>
    <t>труба ППР ф20</t>
  </si>
  <si>
    <t>кран ППР 20*15</t>
  </si>
  <si>
    <t>уголок ППР ф20</t>
  </si>
  <si>
    <t>уголок ППР ф25*20</t>
  </si>
  <si>
    <t>тройник ППР ф25*20</t>
  </si>
  <si>
    <t>диск отр</t>
  </si>
  <si>
    <t>фумлента</t>
  </si>
  <si>
    <t>Перекрытие стояка холодной воды, замена отсечного крана, запуск, проверка</t>
  </si>
  <si>
    <t>кв 43</t>
  </si>
  <si>
    <t>Перекрытие стояка холодной воды, установка водопровода в подьезде, запуск, проверка</t>
  </si>
  <si>
    <t>подъезд</t>
  </si>
  <si>
    <t>труба мет ф12</t>
  </si>
  <si>
    <t>кран ф15</t>
  </si>
  <si>
    <t>кран ф12</t>
  </si>
  <si>
    <t>крепеж мет ф12 1/2</t>
  </si>
  <si>
    <t>саморез</t>
  </si>
  <si>
    <t>дюбель ф6</t>
  </si>
  <si>
    <t>шланг 50см</t>
  </si>
  <si>
    <t>фитинг</t>
  </si>
  <si>
    <t>Перекрытие стояка холодной воды, установка водопровода в подьездах 1 и  2, запуск, проверка</t>
  </si>
  <si>
    <t>шланг 40см</t>
  </si>
  <si>
    <t>перекрытие стояка холодной воды, демонтаж стояка канализации, демонтаж стояка холодной воды метапол ф25, нарезка резьбы ф25, монтаж стояков холоднойт воды и канализации, снятие унитаза, установка унитаза в кв 24, запуск, проверка.</t>
  </si>
  <si>
    <t>кв 21</t>
  </si>
  <si>
    <t>труба ф110 2м</t>
  </si>
  <si>
    <t>тапер</t>
  </si>
  <si>
    <t>муфта ф110</t>
  </si>
  <si>
    <t>тройник ф110</t>
  </si>
  <si>
    <t>отвод ф50</t>
  </si>
  <si>
    <t>труба ф25 пропилен</t>
  </si>
  <si>
    <t>муфта ф25</t>
  </si>
  <si>
    <t>муфта пропилен ф32*25</t>
  </si>
  <si>
    <t>переходник ф32*25</t>
  </si>
  <si>
    <t>тройник</t>
  </si>
  <si>
    <t xml:space="preserve">отвод ф25 </t>
  </si>
  <si>
    <t>кран пропил ф20</t>
  </si>
  <si>
    <t>отвод ф20</t>
  </si>
  <si>
    <t>американка</t>
  </si>
  <si>
    <t>муфта</t>
  </si>
  <si>
    <t>труба ф20 пропилен</t>
  </si>
  <si>
    <t>труба ф32</t>
  </si>
  <si>
    <t>пена монтажная</t>
  </si>
  <si>
    <t>Перекрытие холодной воды, замена обратного клапана ф15, запуск, проверка</t>
  </si>
  <si>
    <t>кв 12</t>
  </si>
  <si>
    <t>итого</t>
  </si>
  <si>
    <t>РСЦ</t>
  </si>
  <si>
    <t>замена блока питания, регулировка эл/магнитного замка, регулировка двери на объекте</t>
  </si>
  <si>
    <t>счет №528</t>
  </si>
  <si>
    <t>Эл цех</t>
  </si>
  <si>
    <t>Демонтаж и замена автомата 16А, изоляция ,прочистка и установка фазных жил, изоляция  скруток на вводе в квартиру</t>
  </si>
  <si>
    <t>кв 47</t>
  </si>
  <si>
    <t>изолента</t>
  </si>
  <si>
    <t>автомат 16А</t>
  </si>
  <si>
    <t xml:space="preserve">Акт выполненых работ за   Май  2023 год </t>
  </si>
  <si>
    <t>Перекрытие стояка холодной воды в подвале, сброс, демонтаж крана на стояке холодной воды в туалете, прочистка врезки в стояках и крана, монтаж все на место, запуск, проверка.</t>
  </si>
  <si>
    <t>кв 31</t>
  </si>
  <si>
    <t>Перекрытие стояков отопления в подвале, сброс, замена сгона на  радиаторе в подвале, крапление радиатора, запуск, проверка.</t>
  </si>
  <si>
    <t>кв 52</t>
  </si>
  <si>
    <t>американка ППР 25</t>
  </si>
  <si>
    <t>муфта ППр ф25*20</t>
  </si>
  <si>
    <t>Муфта ППР ф25*20</t>
  </si>
  <si>
    <t>угол ППР ф25</t>
  </si>
  <si>
    <t>Прочистка кан трубы</t>
  </si>
  <si>
    <t>кв 37</t>
  </si>
  <si>
    <t>Замена стояка канал в туалете , проверка. Демонтаж, монтаж унитаза</t>
  </si>
  <si>
    <t>кв 17</t>
  </si>
  <si>
    <t>труба ф110</t>
  </si>
  <si>
    <t>таппер ф110</t>
  </si>
  <si>
    <t>манжет ф110</t>
  </si>
  <si>
    <t xml:space="preserve"> муфта ф110</t>
  </si>
  <si>
    <t>пена монт</t>
  </si>
  <si>
    <t>Техническое обслуживание внутридомового газового оборудования</t>
  </si>
  <si>
    <t>счет №147</t>
  </si>
  <si>
    <t>Ремонт бельевого метал. Столба, установка бельевого столба, Установка бельевых веревок, Ремонт стяжек из раствора, ремонт сливов на козырьках</t>
  </si>
  <si>
    <t>смесь п/цемент (25кг)</t>
  </si>
  <si>
    <t>проволока</t>
  </si>
  <si>
    <t>труба мф100</t>
  </si>
  <si>
    <t>электрод</t>
  </si>
  <si>
    <t>диск</t>
  </si>
  <si>
    <t>бельевой трос</t>
  </si>
  <si>
    <t>зажим</t>
  </si>
  <si>
    <t xml:space="preserve">Акт выполненых работ за  Июнь  2023 год </t>
  </si>
  <si>
    <t>Реконструкция телового узла</t>
  </si>
  <si>
    <t>Счет №РИ-331/З</t>
  </si>
  <si>
    <t>1.</t>
  </si>
  <si>
    <t>Зачистка проводов их  изоляция и подключение.</t>
  </si>
  <si>
    <t xml:space="preserve">Акт выполненых работ за  Июль  2023 год </t>
  </si>
  <si>
    <t>Перекрытие  сточка холодной воды, замена крана, запуск, проверка.</t>
  </si>
  <si>
    <t>Промывка и опресовка системы теплоснабжения</t>
  </si>
  <si>
    <t>Укладка трубы в проезде</t>
  </si>
  <si>
    <t>эксковатор</t>
  </si>
  <si>
    <t>пескогравийная смесь</t>
  </si>
  <si>
    <t>труба хризот. Ф300</t>
  </si>
  <si>
    <t>Демонтаж патрона, егоремонт и установка. Замена эл лампы</t>
  </si>
  <si>
    <t xml:space="preserve">Акт выполненых работ за  Август  2023 год </t>
  </si>
  <si>
    <t>Прочистка  канализационного  лежака ф110 в подвале, проверка.</t>
  </si>
  <si>
    <t>Демонтаж и монтаж светильников и фото-реле</t>
  </si>
  <si>
    <t>светильник</t>
  </si>
  <si>
    <t>фото-реле</t>
  </si>
  <si>
    <t xml:space="preserve">Акт выполненых работ за  Сентябрь  2023 год </t>
  </si>
  <si>
    <t>Демонтаж панели неисправной установки и подключение новой панели на четвертом этаже. Зачистка нуля. Протяжка подьездных   автоматов.</t>
  </si>
  <si>
    <t>панель свет</t>
  </si>
  <si>
    <t xml:space="preserve">Акт выполненых работ за  Октябрь  2023 год </t>
  </si>
  <si>
    <t>Сброс воздуха из системы отопления.</t>
  </si>
  <si>
    <t>мазда</t>
  </si>
  <si>
    <t>Сгнили сгоны радиатора</t>
  </si>
  <si>
    <t>кв 63</t>
  </si>
  <si>
    <t>переходник ППР Ф25</t>
  </si>
  <si>
    <t>уголок ППР ф25</t>
  </si>
  <si>
    <t xml:space="preserve">труба ППР </t>
  </si>
  <si>
    <t>лен</t>
  </si>
  <si>
    <t>Ремонт кодового замка</t>
  </si>
  <si>
    <t>кв 56</t>
  </si>
  <si>
    <t>наждачка</t>
  </si>
  <si>
    <t>Ремонт кодовых замков 2 и 3 подьезд. Ремонт металической входной двери.</t>
  </si>
  <si>
    <t>болт</t>
  </si>
  <si>
    <t>электроды</t>
  </si>
  <si>
    <t>Протяжка эл провода через подвал в гофре, установка розетки и вводного автома в ВРУ</t>
  </si>
  <si>
    <t>ниссн</t>
  </si>
  <si>
    <t>хомут</t>
  </si>
  <si>
    <t>провод 2*2,5</t>
  </si>
  <si>
    <t>розетка</t>
  </si>
  <si>
    <t>бокс</t>
  </si>
  <si>
    <t>автомат 25А</t>
  </si>
  <si>
    <t>нулевая шина</t>
  </si>
  <si>
    <t>гофра ф16</t>
  </si>
  <si>
    <t xml:space="preserve">Акт выполненых работ за  Ноябрь  2023 год </t>
  </si>
  <si>
    <t>Перекрытие стояка отопления в подвале, сброс, перепаковка пробок, фитингов и протяжка узлов на стояке и радиаторе. Запуск, проверка.</t>
  </si>
  <si>
    <t>кв 35</t>
  </si>
  <si>
    <t>Перекрытие стояков отопления в подвале, сброс, перепаковка американок на радиаторе в спальне, запуск, проверка.</t>
  </si>
  <si>
    <t>Прочистка канализационных лежаков в 3 и 4 подьездах, проверка.</t>
  </si>
  <si>
    <t>кв 4</t>
  </si>
  <si>
    <t>Утепление теплотрассы после узла управления</t>
  </si>
  <si>
    <t>базалит</t>
  </si>
  <si>
    <t>железо кров</t>
  </si>
  <si>
    <t xml:space="preserve">Акт выполненых работ за  Декабрь 2023 год </t>
  </si>
  <si>
    <t>Замена стояка отопления</t>
  </si>
  <si>
    <t>труба проп ф26</t>
  </si>
  <si>
    <t>угол 90гр ф26</t>
  </si>
  <si>
    <t>муфта ф26</t>
  </si>
  <si>
    <t>американка ф26</t>
  </si>
  <si>
    <t>Закрытие подвальных окон</t>
  </si>
  <si>
    <t xml:space="preserve"> кв 21</t>
  </si>
  <si>
    <t>пеноплекс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</si>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</sst>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2" fillId="0" borderId="0" xfId="0" applyNumberFormat="1" applyFont="1" applyBorder="1"/>
    <xf numFmtId="2" fontId="0" fillId="0" borderId="2" xfId="0" applyNumberFormat="1" applyBorder="1" applyAlignment="1">
      <alignment wrapText="1"/>
    </xf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2" fontId="2" fillId="0" borderId="2" xfId="0" applyNumberFormat="1" applyFont="1" applyBorder="1"/>
    <xf numFmtId="0" fontId="0" fillId="0" borderId="0" xfId="0" applyBorder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/>
    <xf numFmtId="0" fontId="6" fillId="0" borderId="2" xfId="0" applyFont="1" applyBorder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32F0-88A6-41B4-A449-6F1AC1D74A1A}">
  <sheetPr>
    <tabColor rgb="FFFFFF00"/>
  </sheetPr>
  <dimension ref="A1:S321"/>
  <sheetViews>
    <sheetView tabSelected="1" topLeftCell="A302" workbookViewId="0">
      <selection activeCell="P322" sqref="P322"/>
    </sheetView>
  </sheetViews>
  <sheetFormatPr defaultRowHeight="12.75" x14ac:dyDescent="0.2"/>
  <cols>
    <col min="1" max="1" width="5" customWidth="1"/>
    <col min="2" max="2" width="27.85546875" customWidth="1"/>
    <col min="3" max="3" width="12.140625" customWidth="1"/>
    <col min="16" max="16" width="12.140625" bestFit="1" customWidth="1"/>
    <col min="18" max="19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63" si="0">P6*Q6</f>
        <v>0</v>
      </c>
      <c r="S6" s="14"/>
    </row>
    <row r="7" spans="1:19" ht="84" customHeight="1" x14ac:dyDescent="0.2">
      <c r="A7" s="10">
        <v>1</v>
      </c>
      <c r="B7" s="11" t="s">
        <v>19</v>
      </c>
      <c r="C7" s="16">
        <v>45041</v>
      </c>
      <c r="D7" s="10"/>
      <c r="E7" s="10" t="s">
        <v>20</v>
      </c>
      <c r="F7" s="10">
        <v>4</v>
      </c>
      <c r="G7" s="10">
        <v>3</v>
      </c>
      <c r="H7" s="13">
        <f>F7*G7</f>
        <v>12</v>
      </c>
      <c r="I7" s="13">
        <v>600</v>
      </c>
      <c r="J7" s="13">
        <f>H7*I7</f>
        <v>7200</v>
      </c>
      <c r="K7" s="13" t="s">
        <v>21</v>
      </c>
      <c r="L7" s="13">
        <v>0.5</v>
      </c>
      <c r="M7" s="13">
        <v>500</v>
      </c>
      <c r="N7" s="13">
        <f>L7*M7</f>
        <v>250</v>
      </c>
      <c r="O7" s="13" t="s">
        <v>22</v>
      </c>
      <c r="P7" s="13">
        <v>8</v>
      </c>
      <c r="Q7" s="13">
        <v>106</v>
      </c>
      <c r="R7" s="13">
        <f t="shared" si="0"/>
        <v>848</v>
      </c>
      <c r="S7" s="17"/>
    </row>
    <row r="8" spans="1:19" x14ac:dyDescent="0.2">
      <c r="A8" s="10"/>
      <c r="B8" s="11"/>
      <c r="C8" s="10"/>
      <c r="D8" s="10"/>
      <c r="E8" s="10"/>
      <c r="F8" s="10"/>
      <c r="G8" s="10"/>
      <c r="H8" s="13">
        <f t="shared" ref="H8:H63" si="1">F8*G8</f>
        <v>0</v>
      </c>
      <c r="I8" s="13"/>
      <c r="J8" s="13">
        <f t="shared" ref="J8:J63" si="2">H8*I8</f>
        <v>0</v>
      </c>
      <c r="K8" s="13"/>
      <c r="L8" s="13"/>
      <c r="M8" s="13"/>
      <c r="N8" s="13">
        <f t="shared" ref="N8:N63" si="3">L8*M8</f>
        <v>0</v>
      </c>
      <c r="O8" s="13" t="s">
        <v>23</v>
      </c>
      <c r="P8" s="13">
        <v>2</v>
      </c>
      <c r="Q8" s="13">
        <v>95</v>
      </c>
      <c r="R8" s="13">
        <f t="shared" si="0"/>
        <v>190</v>
      </c>
      <c r="S8" s="17"/>
    </row>
    <row r="9" spans="1:19" x14ac:dyDescent="0.2">
      <c r="A9" s="10"/>
      <c r="B9" s="11"/>
      <c r="C9" s="10"/>
      <c r="D9" s="10"/>
      <c r="E9" s="10"/>
      <c r="F9" s="10"/>
      <c r="G9" s="10"/>
      <c r="H9" s="13">
        <f t="shared" si="1"/>
        <v>0</v>
      </c>
      <c r="I9" s="13"/>
      <c r="J9" s="13">
        <f t="shared" si="2"/>
        <v>0</v>
      </c>
      <c r="K9" s="13"/>
      <c r="L9" s="13"/>
      <c r="M9" s="13"/>
      <c r="N9" s="13">
        <f t="shared" si="3"/>
        <v>0</v>
      </c>
      <c r="O9" s="13" t="s">
        <v>24</v>
      </c>
      <c r="P9" s="13">
        <v>3</v>
      </c>
      <c r="Q9" s="13">
        <v>275</v>
      </c>
      <c r="R9" s="13">
        <f t="shared" si="0"/>
        <v>825</v>
      </c>
      <c r="S9" s="17"/>
    </row>
    <row r="10" spans="1:19" x14ac:dyDescent="0.2">
      <c r="A10" s="10"/>
      <c r="B10" s="11"/>
      <c r="C10" s="10"/>
      <c r="D10" s="10"/>
      <c r="E10" s="10"/>
      <c r="F10" s="10"/>
      <c r="G10" s="10"/>
      <c r="H10" s="13">
        <f t="shared" si="1"/>
        <v>0</v>
      </c>
      <c r="I10" s="13"/>
      <c r="J10" s="13">
        <f t="shared" si="2"/>
        <v>0</v>
      </c>
      <c r="K10" s="13"/>
      <c r="L10" s="13"/>
      <c r="M10" s="13"/>
      <c r="N10" s="13">
        <f t="shared" si="3"/>
        <v>0</v>
      </c>
      <c r="O10" s="13" t="s">
        <v>25</v>
      </c>
      <c r="P10" s="13">
        <v>6</v>
      </c>
      <c r="Q10" s="13">
        <v>11</v>
      </c>
      <c r="R10" s="13">
        <f t="shared" si="0"/>
        <v>66</v>
      </c>
      <c r="S10" s="17"/>
    </row>
    <row r="11" spans="1:19" x14ac:dyDescent="0.2">
      <c r="A11" s="10"/>
      <c r="B11" s="11"/>
      <c r="C11" s="10"/>
      <c r="D11" s="10"/>
      <c r="E11" s="10"/>
      <c r="F11" s="10"/>
      <c r="G11" s="10"/>
      <c r="H11" s="13">
        <f t="shared" si="1"/>
        <v>0</v>
      </c>
      <c r="I11" s="13"/>
      <c r="J11" s="13">
        <f t="shared" si="2"/>
        <v>0</v>
      </c>
      <c r="K11" s="13"/>
      <c r="L11" s="13"/>
      <c r="M11" s="13"/>
      <c r="N11" s="13">
        <f t="shared" si="3"/>
        <v>0</v>
      </c>
      <c r="O11" s="13" t="s">
        <v>26</v>
      </c>
      <c r="P11" s="13">
        <v>1</v>
      </c>
      <c r="Q11" s="13">
        <v>11</v>
      </c>
      <c r="R11" s="13">
        <f t="shared" si="0"/>
        <v>11</v>
      </c>
      <c r="S11" s="17"/>
    </row>
    <row r="12" spans="1:19" x14ac:dyDescent="0.2">
      <c r="A12" s="10"/>
      <c r="B12" s="11"/>
      <c r="C12" s="10"/>
      <c r="D12" s="10"/>
      <c r="E12" s="10"/>
      <c r="F12" s="10"/>
      <c r="G12" s="10"/>
      <c r="H12" s="13">
        <f t="shared" si="1"/>
        <v>0</v>
      </c>
      <c r="I12" s="13"/>
      <c r="J12" s="13">
        <f t="shared" si="2"/>
        <v>0</v>
      </c>
      <c r="K12" s="13"/>
      <c r="L12" s="13"/>
      <c r="M12" s="13"/>
      <c r="N12" s="13">
        <f t="shared" si="3"/>
        <v>0</v>
      </c>
      <c r="O12" s="13" t="s">
        <v>27</v>
      </c>
      <c r="P12" s="13">
        <v>2</v>
      </c>
      <c r="Q12" s="13">
        <v>13.5</v>
      </c>
      <c r="R12" s="13">
        <f t="shared" si="0"/>
        <v>27</v>
      </c>
      <c r="S12" s="17"/>
    </row>
    <row r="13" spans="1:19" x14ac:dyDescent="0.2">
      <c r="A13" s="10"/>
      <c r="B13" s="11"/>
      <c r="C13" s="10"/>
      <c r="D13" s="10"/>
      <c r="E13" s="10"/>
      <c r="F13" s="10"/>
      <c r="G13" s="10"/>
      <c r="H13" s="13">
        <f t="shared" si="1"/>
        <v>0</v>
      </c>
      <c r="I13" s="13"/>
      <c r="J13" s="13">
        <f t="shared" si="2"/>
        <v>0</v>
      </c>
      <c r="K13" s="13"/>
      <c r="L13" s="13"/>
      <c r="M13" s="13"/>
      <c r="N13" s="13">
        <f t="shared" si="3"/>
        <v>0</v>
      </c>
      <c r="O13" s="13" t="s">
        <v>28</v>
      </c>
      <c r="P13" s="13">
        <v>2</v>
      </c>
      <c r="Q13" s="13">
        <v>65</v>
      </c>
      <c r="R13" s="13">
        <f t="shared" si="0"/>
        <v>130</v>
      </c>
      <c r="S13" s="17"/>
    </row>
    <row r="14" spans="1:19" x14ac:dyDescent="0.2">
      <c r="A14" s="10"/>
      <c r="B14" s="11"/>
      <c r="C14" s="10"/>
      <c r="D14" s="10"/>
      <c r="E14" s="10"/>
      <c r="F14" s="10"/>
      <c r="G14" s="10"/>
      <c r="H14" s="13">
        <f t="shared" si="1"/>
        <v>0</v>
      </c>
      <c r="I14" s="13"/>
      <c r="J14" s="13">
        <f t="shared" si="2"/>
        <v>0</v>
      </c>
      <c r="K14" s="13"/>
      <c r="L14" s="13"/>
      <c r="M14" s="13"/>
      <c r="N14" s="13">
        <f t="shared" si="3"/>
        <v>0</v>
      </c>
      <c r="O14" s="13" t="s">
        <v>29</v>
      </c>
      <c r="P14" s="13">
        <v>0.5</v>
      </c>
      <c r="Q14" s="13">
        <v>70</v>
      </c>
      <c r="R14" s="13">
        <f t="shared" si="0"/>
        <v>35</v>
      </c>
      <c r="S14" s="17"/>
    </row>
    <row r="15" spans="1:19" x14ac:dyDescent="0.2">
      <c r="A15" s="10"/>
      <c r="B15" s="11"/>
      <c r="C15" s="10"/>
      <c r="D15" s="10"/>
      <c r="E15" s="10"/>
      <c r="F15" s="10"/>
      <c r="G15" s="10"/>
      <c r="H15" s="13">
        <f t="shared" si="1"/>
        <v>0</v>
      </c>
      <c r="I15" s="13"/>
      <c r="J15" s="13">
        <f t="shared" si="2"/>
        <v>0</v>
      </c>
      <c r="K15" s="13"/>
      <c r="L15" s="13"/>
      <c r="M15" s="13"/>
      <c r="N15" s="13">
        <f t="shared" si="3"/>
        <v>0</v>
      </c>
      <c r="O15" s="13"/>
      <c r="P15" s="13"/>
      <c r="Q15" s="13"/>
      <c r="R15" s="13">
        <f t="shared" si="0"/>
        <v>0</v>
      </c>
      <c r="S15" s="17"/>
    </row>
    <row r="16" spans="1:19" ht="38.25" x14ac:dyDescent="0.2">
      <c r="A16" s="10">
        <v>2</v>
      </c>
      <c r="B16" s="11" t="s">
        <v>30</v>
      </c>
      <c r="C16" s="16">
        <v>45035</v>
      </c>
      <c r="D16" s="10"/>
      <c r="E16" s="10" t="s">
        <v>31</v>
      </c>
      <c r="F16" s="10">
        <v>1</v>
      </c>
      <c r="G16" s="10">
        <v>2</v>
      </c>
      <c r="H16" s="13">
        <f t="shared" si="1"/>
        <v>2</v>
      </c>
      <c r="I16" s="13">
        <v>600</v>
      </c>
      <c r="J16" s="13">
        <f t="shared" si="2"/>
        <v>1200</v>
      </c>
      <c r="K16" s="13" t="s">
        <v>21</v>
      </c>
      <c r="L16" s="13">
        <v>0.5</v>
      </c>
      <c r="M16" s="13">
        <v>500</v>
      </c>
      <c r="N16" s="13">
        <f t="shared" si="3"/>
        <v>250</v>
      </c>
      <c r="O16" s="13"/>
      <c r="P16" s="13"/>
      <c r="Q16" s="13"/>
      <c r="R16" s="13">
        <f t="shared" si="0"/>
        <v>0</v>
      </c>
      <c r="S16" s="17"/>
    </row>
    <row r="17" spans="1:19" x14ac:dyDescent="0.2">
      <c r="A17" s="10"/>
      <c r="B17" s="11"/>
      <c r="C17" s="10"/>
      <c r="D17" s="10"/>
      <c r="E17" s="10"/>
      <c r="F17" s="10"/>
      <c r="G17" s="10"/>
      <c r="H17" s="13">
        <f t="shared" si="1"/>
        <v>0</v>
      </c>
      <c r="I17" s="13"/>
      <c r="J17" s="13">
        <f t="shared" si="2"/>
        <v>0</v>
      </c>
      <c r="K17" s="13"/>
      <c r="L17" s="13"/>
      <c r="M17" s="13"/>
      <c r="N17" s="13">
        <f t="shared" si="3"/>
        <v>0</v>
      </c>
      <c r="O17" s="13"/>
      <c r="P17" s="13"/>
      <c r="Q17" s="13"/>
      <c r="R17" s="13">
        <f t="shared" si="0"/>
        <v>0</v>
      </c>
      <c r="S17" s="17"/>
    </row>
    <row r="18" spans="1:19" ht="38.25" x14ac:dyDescent="0.2">
      <c r="A18" s="10">
        <v>3</v>
      </c>
      <c r="B18" s="11" t="s">
        <v>32</v>
      </c>
      <c r="C18" s="16">
        <v>45022</v>
      </c>
      <c r="D18" s="10"/>
      <c r="E18" s="10" t="s">
        <v>33</v>
      </c>
      <c r="F18" s="10">
        <v>2</v>
      </c>
      <c r="G18" s="10">
        <v>2</v>
      </c>
      <c r="H18" s="13">
        <f t="shared" si="1"/>
        <v>4</v>
      </c>
      <c r="I18" s="13">
        <v>600</v>
      </c>
      <c r="J18" s="13">
        <f t="shared" si="2"/>
        <v>2400</v>
      </c>
      <c r="K18" s="13" t="s">
        <v>21</v>
      </c>
      <c r="L18" s="13">
        <v>0.5</v>
      </c>
      <c r="M18" s="13">
        <v>500</v>
      </c>
      <c r="N18" s="13">
        <f t="shared" si="3"/>
        <v>250</v>
      </c>
      <c r="O18" s="13" t="s">
        <v>34</v>
      </c>
      <c r="P18" s="13">
        <v>4</v>
      </c>
      <c r="Q18" s="13">
        <v>76</v>
      </c>
      <c r="R18" s="13">
        <f t="shared" si="0"/>
        <v>304</v>
      </c>
      <c r="S18" s="17"/>
    </row>
    <row r="19" spans="1:19" x14ac:dyDescent="0.2">
      <c r="A19" s="10"/>
      <c r="B19" s="11"/>
      <c r="C19" s="10"/>
      <c r="D19" s="10"/>
      <c r="E19" s="10"/>
      <c r="F19" s="10"/>
      <c r="G19" s="10"/>
      <c r="H19" s="13">
        <f t="shared" si="1"/>
        <v>0</v>
      </c>
      <c r="I19" s="13"/>
      <c r="J19" s="13">
        <f t="shared" si="2"/>
        <v>0</v>
      </c>
      <c r="K19" s="13"/>
      <c r="L19" s="13"/>
      <c r="M19" s="13"/>
      <c r="N19" s="13">
        <f t="shared" si="3"/>
        <v>0</v>
      </c>
      <c r="O19" s="13" t="s">
        <v>27</v>
      </c>
      <c r="P19" s="13">
        <v>1</v>
      </c>
      <c r="Q19" s="13">
        <v>8</v>
      </c>
      <c r="R19" s="13">
        <f t="shared" si="0"/>
        <v>8</v>
      </c>
      <c r="S19" s="17"/>
    </row>
    <row r="20" spans="1:19" x14ac:dyDescent="0.2">
      <c r="A20" s="10"/>
      <c r="B20" s="11"/>
      <c r="C20" s="10"/>
      <c r="D20" s="10"/>
      <c r="E20" s="10"/>
      <c r="F20" s="10"/>
      <c r="G20" s="10"/>
      <c r="H20" s="13">
        <f t="shared" si="1"/>
        <v>0</v>
      </c>
      <c r="I20" s="13"/>
      <c r="J20" s="13">
        <f t="shared" si="2"/>
        <v>0</v>
      </c>
      <c r="K20" s="13"/>
      <c r="L20" s="13"/>
      <c r="M20" s="13"/>
      <c r="N20" s="13">
        <f t="shared" si="3"/>
        <v>0</v>
      </c>
      <c r="O20" s="13" t="s">
        <v>35</v>
      </c>
      <c r="P20" s="13">
        <v>1</v>
      </c>
      <c r="Q20" s="13">
        <v>245</v>
      </c>
      <c r="R20" s="13">
        <f t="shared" si="0"/>
        <v>245</v>
      </c>
      <c r="S20" s="17"/>
    </row>
    <row r="21" spans="1:19" x14ac:dyDescent="0.2">
      <c r="A21" s="10"/>
      <c r="B21" s="11"/>
      <c r="C21" s="10"/>
      <c r="D21" s="10"/>
      <c r="E21" s="10"/>
      <c r="F21" s="10"/>
      <c r="G21" s="10"/>
      <c r="H21" s="13">
        <f t="shared" si="1"/>
        <v>0</v>
      </c>
      <c r="I21" s="13"/>
      <c r="J21" s="13">
        <f t="shared" si="2"/>
        <v>0</v>
      </c>
      <c r="K21" s="13"/>
      <c r="L21" s="13"/>
      <c r="M21" s="13"/>
      <c r="N21" s="13">
        <f t="shared" si="3"/>
        <v>0</v>
      </c>
      <c r="O21" s="13" t="s">
        <v>36</v>
      </c>
      <c r="P21" s="13">
        <v>1</v>
      </c>
      <c r="Q21" s="13">
        <v>218</v>
      </c>
      <c r="R21" s="13">
        <f t="shared" si="0"/>
        <v>218</v>
      </c>
      <c r="S21" s="17"/>
    </row>
    <row r="22" spans="1:19" x14ac:dyDescent="0.2">
      <c r="A22" s="10"/>
      <c r="B22" s="11"/>
      <c r="C22" s="10"/>
      <c r="D22" s="10"/>
      <c r="E22" s="10"/>
      <c r="F22" s="10"/>
      <c r="G22" s="10"/>
      <c r="H22" s="13">
        <f t="shared" si="1"/>
        <v>0</v>
      </c>
      <c r="I22" s="13"/>
      <c r="J22" s="13">
        <f t="shared" si="2"/>
        <v>0</v>
      </c>
      <c r="K22" s="13"/>
      <c r="L22" s="13"/>
      <c r="M22" s="13"/>
      <c r="N22" s="13">
        <f t="shared" si="3"/>
        <v>0</v>
      </c>
      <c r="O22" s="13" t="s">
        <v>37</v>
      </c>
      <c r="P22" s="13">
        <v>1</v>
      </c>
      <c r="Q22" s="13">
        <v>2.2999999999999998</v>
      </c>
      <c r="R22" s="13">
        <f t="shared" si="0"/>
        <v>2.2999999999999998</v>
      </c>
      <c r="S22" s="17"/>
    </row>
    <row r="23" spans="1:19" x14ac:dyDescent="0.2">
      <c r="A23" s="10"/>
      <c r="B23" s="11"/>
      <c r="C23" s="10"/>
      <c r="D23" s="10"/>
      <c r="E23" s="10"/>
      <c r="F23" s="10"/>
      <c r="G23" s="10"/>
      <c r="H23" s="13">
        <f t="shared" si="1"/>
        <v>0</v>
      </c>
      <c r="I23" s="13"/>
      <c r="J23" s="13">
        <f t="shared" si="2"/>
        <v>0</v>
      </c>
      <c r="K23" s="13"/>
      <c r="L23" s="13"/>
      <c r="M23" s="13"/>
      <c r="N23" s="13">
        <f t="shared" si="3"/>
        <v>0</v>
      </c>
      <c r="O23" s="13" t="s">
        <v>38</v>
      </c>
      <c r="P23" s="13">
        <v>3</v>
      </c>
      <c r="Q23" s="13">
        <v>0.8</v>
      </c>
      <c r="R23" s="13">
        <f t="shared" si="0"/>
        <v>2.4000000000000004</v>
      </c>
      <c r="S23" s="17"/>
    </row>
    <row r="24" spans="1:19" x14ac:dyDescent="0.2">
      <c r="A24" s="10"/>
      <c r="B24" s="11"/>
      <c r="C24" s="10"/>
      <c r="D24" s="10"/>
      <c r="E24" s="10"/>
      <c r="F24" s="10"/>
      <c r="G24" s="10"/>
      <c r="H24" s="13">
        <f t="shared" si="1"/>
        <v>0</v>
      </c>
      <c r="I24" s="13"/>
      <c r="J24" s="13">
        <f t="shared" si="2"/>
        <v>0</v>
      </c>
      <c r="K24" s="13"/>
      <c r="L24" s="13"/>
      <c r="M24" s="13"/>
      <c r="N24" s="13">
        <f t="shared" si="3"/>
        <v>0</v>
      </c>
      <c r="O24" s="13" t="s">
        <v>39</v>
      </c>
      <c r="P24" s="13">
        <v>3</v>
      </c>
      <c r="Q24" s="13">
        <v>1</v>
      </c>
      <c r="R24" s="13">
        <f t="shared" si="0"/>
        <v>3</v>
      </c>
      <c r="S24" s="17"/>
    </row>
    <row r="25" spans="1:19" x14ac:dyDescent="0.2">
      <c r="A25" s="10"/>
      <c r="B25" s="11"/>
      <c r="C25" s="10"/>
      <c r="D25" s="10"/>
      <c r="E25" s="10"/>
      <c r="F25" s="10"/>
      <c r="G25" s="10"/>
      <c r="H25" s="13">
        <f t="shared" si="1"/>
        <v>0</v>
      </c>
      <c r="I25" s="13"/>
      <c r="J25" s="13">
        <f t="shared" si="2"/>
        <v>0</v>
      </c>
      <c r="K25" s="13"/>
      <c r="L25" s="13"/>
      <c r="M25" s="13"/>
      <c r="N25" s="13">
        <f t="shared" si="3"/>
        <v>0</v>
      </c>
      <c r="O25" s="13" t="s">
        <v>40</v>
      </c>
      <c r="P25" s="13">
        <v>1</v>
      </c>
      <c r="Q25" s="13">
        <v>80</v>
      </c>
      <c r="R25" s="13">
        <f t="shared" si="0"/>
        <v>80</v>
      </c>
      <c r="S25" s="17"/>
    </row>
    <row r="26" spans="1:19" x14ac:dyDescent="0.2">
      <c r="A26" s="10"/>
      <c r="B26" s="11"/>
      <c r="C26" s="10"/>
      <c r="D26" s="10"/>
      <c r="E26" s="10"/>
      <c r="F26" s="10"/>
      <c r="G26" s="10"/>
      <c r="H26" s="13">
        <f t="shared" si="1"/>
        <v>0</v>
      </c>
      <c r="I26" s="13"/>
      <c r="J26" s="13">
        <f t="shared" si="2"/>
        <v>0</v>
      </c>
      <c r="K26" s="13"/>
      <c r="L26" s="13"/>
      <c r="M26" s="13"/>
      <c r="N26" s="13">
        <f t="shared" si="3"/>
        <v>0</v>
      </c>
      <c r="O26" s="13" t="s">
        <v>41</v>
      </c>
      <c r="P26" s="13">
        <v>1</v>
      </c>
      <c r="Q26" s="13">
        <v>8</v>
      </c>
      <c r="R26" s="13">
        <f t="shared" si="0"/>
        <v>8</v>
      </c>
      <c r="S26" s="17"/>
    </row>
    <row r="27" spans="1:19" x14ac:dyDescent="0.2">
      <c r="A27" s="10"/>
      <c r="B27" s="11"/>
      <c r="C27" s="10"/>
      <c r="D27" s="10"/>
      <c r="E27" s="10"/>
      <c r="F27" s="10"/>
      <c r="G27" s="10"/>
      <c r="H27" s="13">
        <f t="shared" si="1"/>
        <v>0</v>
      </c>
      <c r="I27" s="13"/>
      <c r="J27" s="13">
        <f t="shared" si="2"/>
        <v>0</v>
      </c>
      <c r="K27" s="13"/>
      <c r="L27" s="13"/>
      <c r="M27" s="13"/>
      <c r="N27" s="13">
        <f t="shared" si="3"/>
        <v>0</v>
      </c>
      <c r="O27" s="13" t="s">
        <v>29</v>
      </c>
      <c r="P27" s="13">
        <v>0.2</v>
      </c>
      <c r="Q27" s="13">
        <v>70</v>
      </c>
      <c r="R27" s="13">
        <f t="shared" si="0"/>
        <v>14</v>
      </c>
      <c r="S27" s="17"/>
    </row>
    <row r="28" spans="1:19" x14ac:dyDescent="0.2">
      <c r="A28" s="10"/>
      <c r="B28" s="11"/>
      <c r="C28" s="10"/>
      <c r="D28" s="10"/>
      <c r="E28" s="10"/>
      <c r="F28" s="10"/>
      <c r="G28" s="10"/>
      <c r="H28" s="13">
        <f t="shared" si="1"/>
        <v>0</v>
      </c>
      <c r="I28" s="13"/>
      <c r="J28" s="13">
        <f t="shared" si="2"/>
        <v>0</v>
      </c>
      <c r="K28" s="13"/>
      <c r="L28" s="13"/>
      <c r="M28" s="13"/>
      <c r="N28" s="13">
        <f t="shared" si="3"/>
        <v>0</v>
      </c>
      <c r="O28" s="13"/>
      <c r="P28" s="13"/>
      <c r="Q28" s="13"/>
      <c r="R28" s="13">
        <f t="shared" si="0"/>
        <v>0</v>
      </c>
      <c r="S28" s="17"/>
    </row>
    <row r="29" spans="1:19" ht="51" x14ac:dyDescent="0.2">
      <c r="A29" s="10">
        <v>4</v>
      </c>
      <c r="B29" s="11" t="s">
        <v>42</v>
      </c>
      <c r="C29" s="16">
        <v>45021</v>
      </c>
      <c r="D29" s="10"/>
      <c r="E29" s="10" t="s">
        <v>33</v>
      </c>
      <c r="F29" s="10">
        <v>5</v>
      </c>
      <c r="G29" s="10">
        <v>3</v>
      </c>
      <c r="H29" s="13">
        <f t="shared" si="1"/>
        <v>15</v>
      </c>
      <c r="I29" s="13">
        <v>600</v>
      </c>
      <c r="J29" s="13">
        <f t="shared" si="2"/>
        <v>9000</v>
      </c>
      <c r="K29" s="13" t="s">
        <v>21</v>
      </c>
      <c r="L29" s="13">
        <v>1</v>
      </c>
      <c r="M29" s="13">
        <v>500</v>
      </c>
      <c r="N29" s="13">
        <f t="shared" si="3"/>
        <v>500</v>
      </c>
      <c r="O29" s="13" t="s">
        <v>34</v>
      </c>
      <c r="P29" s="13">
        <v>10</v>
      </c>
      <c r="Q29" s="13">
        <v>76</v>
      </c>
      <c r="R29" s="13">
        <f t="shared" si="0"/>
        <v>760</v>
      </c>
      <c r="S29" s="17"/>
    </row>
    <row r="30" spans="1:19" x14ac:dyDescent="0.2">
      <c r="A30" s="10"/>
      <c r="B30" s="11"/>
      <c r="C30" s="10"/>
      <c r="D30" s="10"/>
      <c r="E30" s="10"/>
      <c r="F30" s="10"/>
      <c r="G30" s="10"/>
      <c r="H30" s="13">
        <f t="shared" si="1"/>
        <v>0</v>
      </c>
      <c r="I30" s="13"/>
      <c r="J30" s="13">
        <f t="shared" si="2"/>
        <v>0</v>
      </c>
      <c r="K30" s="13"/>
      <c r="L30" s="13"/>
      <c r="M30" s="13"/>
      <c r="N30" s="13">
        <f t="shared" si="3"/>
        <v>0</v>
      </c>
      <c r="O30" s="13" t="s">
        <v>27</v>
      </c>
      <c r="P30" s="13">
        <v>2</v>
      </c>
      <c r="Q30" s="13">
        <v>8</v>
      </c>
      <c r="R30" s="13">
        <f t="shared" si="0"/>
        <v>16</v>
      </c>
      <c r="S30" s="17"/>
    </row>
    <row r="31" spans="1:19" x14ac:dyDescent="0.2">
      <c r="A31" s="10"/>
      <c r="B31" s="11"/>
      <c r="C31" s="10"/>
      <c r="D31" s="10"/>
      <c r="E31" s="10"/>
      <c r="F31" s="10"/>
      <c r="G31" s="10"/>
      <c r="H31" s="13">
        <f t="shared" si="1"/>
        <v>0</v>
      </c>
      <c r="I31" s="13"/>
      <c r="J31" s="13">
        <f t="shared" si="2"/>
        <v>0</v>
      </c>
      <c r="K31" s="13"/>
      <c r="L31" s="13"/>
      <c r="M31" s="13"/>
      <c r="N31" s="13">
        <f t="shared" si="3"/>
        <v>0</v>
      </c>
      <c r="O31" s="13" t="s">
        <v>35</v>
      </c>
      <c r="P31" s="13">
        <v>2</v>
      </c>
      <c r="Q31" s="13">
        <v>245</v>
      </c>
      <c r="R31" s="13">
        <f t="shared" si="0"/>
        <v>490</v>
      </c>
      <c r="S31" s="17"/>
    </row>
    <row r="32" spans="1:19" x14ac:dyDescent="0.2">
      <c r="A32" s="10"/>
      <c r="B32" s="11"/>
      <c r="C32" s="10"/>
      <c r="D32" s="10"/>
      <c r="E32" s="10"/>
      <c r="F32" s="10"/>
      <c r="G32" s="10"/>
      <c r="H32" s="13">
        <f t="shared" si="1"/>
        <v>0</v>
      </c>
      <c r="I32" s="13"/>
      <c r="J32" s="13">
        <f t="shared" si="2"/>
        <v>0</v>
      </c>
      <c r="K32" s="13"/>
      <c r="L32" s="13"/>
      <c r="M32" s="13"/>
      <c r="N32" s="13">
        <f t="shared" si="3"/>
        <v>0</v>
      </c>
      <c r="O32" s="13" t="s">
        <v>36</v>
      </c>
      <c r="P32" s="13">
        <v>2</v>
      </c>
      <c r="Q32" s="13">
        <v>218</v>
      </c>
      <c r="R32" s="13">
        <f t="shared" si="0"/>
        <v>436</v>
      </c>
      <c r="S32" s="17"/>
    </row>
    <row r="33" spans="1:19" x14ac:dyDescent="0.2">
      <c r="A33" s="10"/>
      <c r="B33" s="11"/>
      <c r="C33" s="10"/>
      <c r="D33" s="10"/>
      <c r="E33" s="10"/>
      <c r="F33" s="10"/>
      <c r="G33" s="10"/>
      <c r="H33" s="13">
        <f t="shared" si="1"/>
        <v>0</v>
      </c>
      <c r="I33" s="13"/>
      <c r="J33" s="13">
        <f t="shared" si="2"/>
        <v>0</v>
      </c>
      <c r="K33" s="13"/>
      <c r="L33" s="13"/>
      <c r="M33" s="13"/>
      <c r="N33" s="13">
        <f t="shared" si="3"/>
        <v>0</v>
      </c>
      <c r="O33" s="13" t="s">
        <v>37</v>
      </c>
      <c r="P33" s="13">
        <v>2</v>
      </c>
      <c r="Q33" s="13">
        <v>2.2999999999999998</v>
      </c>
      <c r="R33" s="13">
        <f t="shared" si="0"/>
        <v>4.5999999999999996</v>
      </c>
      <c r="S33" s="17"/>
    </row>
    <row r="34" spans="1:19" x14ac:dyDescent="0.2">
      <c r="A34" s="10"/>
      <c r="B34" s="11"/>
      <c r="C34" s="10"/>
      <c r="D34" s="10"/>
      <c r="E34" s="10"/>
      <c r="F34" s="10"/>
      <c r="G34" s="10"/>
      <c r="H34" s="13">
        <f t="shared" si="1"/>
        <v>0</v>
      </c>
      <c r="I34" s="13"/>
      <c r="J34" s="13">
        <f t="shared" si="2"/>
        <v>0</v>
      </c>
      <c r="K34" s="13"/>
      <c r="L34" s="13"/>
      <c r="M34" s="13"/>
      <c r="N34" s="13">
        <f t="shared" si="3"/>
        <v>0</v>
      </c>
      <c r="O34" s="13" t="s">
        <v>38</v>
      </c>
      <c r="P34" s="13">
        <v>6</v>
      </c>
      <c r="Q34" s="13">
        <v>0.8</v>
      </c>
      <c r="R34" s="13">
        <f t="shared" si="0"/>
        <v>4.8000000000000007</v>
      </c>
      <c r="S34" s="17"/>
    </row>
    <row r="35" spans="1:19" x14ac:dyDescent="0.2">
      <c r="A35" s="10"/>
      <c r="B35" s="11"/>
      <c r="C35" s="10"/>
      <c r="D35" s="10"/>
      <c r="E35" s="10"/>
      <c r="F35" s="10"/>
      <c r="G35" s="10"/>
      <c r="H35" s="13">
        <f t="shared" si="1"/>
        <v>0</v>
      </c>
      <c r="I35" s="13"/>
      <c r="J35" s="13">
        <f t="shared" si="2"/>
        <v>0</v>
      </c>
      <c r="K35" s="13"/>
      <c r="L35" s="13"/>
      <c r="M35" s="13"/>
      <c r="N35" s="13">
        <f t="shared" si="3"/>
        <v>0</v>
      </c>
      <c r="O35" s="13" t="s">
        <v>39</v>
      </c>
      <c r="P35" s="13">
        <v>6</v>
      </c>
      <c r="Q35" s="13">
        <v>1</v>
      </c>
      <c r="R35" s="13">
        <f t="shared" si="0"/>
        <v>6</v>
      </c>
      <c r="S35" s="17"/>
    </row>
    <row r="36" spans="1:19" x14ac:dyDescent="0.2">
      <c r="A36" s="10"/>
      <c r="B36" s="11"/>
      <c r="C36" s="10"/>
      <c r="D36" s="10"/>
      <c r="E36" s="10"/>
      <c r="F36" s="10"/>
      <c r="G36" s="10"/>
      <c r="H36" s="13">
        <f t="shared" si="1"/>
        <v>0</v>
      </c>
      <c r="I36" s="13"/>
      <c r="J36" s="13">
        <f t="shared" si="2"/>
        <v>0</v>
      </c>
      <c r="K36" s="13"/>
      <c r="L36" s="13"/>
      <c r="M36" s="13"/>
      <c r="N36" s="13">
        <f t="shared" si="3"/>
        <v>0</v>
      </c>
      <c r="O36" s="13" t="s">
        <v>43</v>
      </c>
      <c r="P36" s="13">
        <v>2</v>
      </c>
      <c r="Q36" s="13">
        <v>80</v>
      </c>
      <c r="R36" s="13">
        <f t="shared" si="0"/>
        <v>160</v>
      </c>
      <c r="S36" s="17"/>
    </row>
    <row r="37" spans="1:19" x14ac:dyDescent="0.2">
      <c r="A37" s="10"/>
      <c r="B37" s="11"/>
      <c r="C37" s="10"/>
      <c r="D37" s="10"/>
      <c r="E37" s="10"/>
      <c r="F37" s="10"/>
      <c r="G37" s="10"/>
      <c r="H37" s="13">
        <f t="shared" si="1"/>
        <v>0</v>
      </c>
      <c r="I37" s="13"/>
      <c r="J37" s="13">
        <f t="shared" si="2"/>
        <v>0</v>
      </c>
      <c r="K37" s="13"/>
      <c r="L37" s="13"/>
      <c r="M37" s="13"/>
      <c r="N37" s="13">
        <f t="shared" si="3"/>
        <v>0</v>
      </c>
      <c r="O37" s="13" t="s">
        <v>29</v>
      </c>
      <c r="P37" s="13">
        <v>1</v>
      </c>
      <c r="Q37" s="13">
        <v>70</v>
      </c>
      <c r="R37" s="13">
        <f t="shared" si="0"/>
        <v>70</v>
      </c>
      <c r="S37" s="17"/>
    </row>
    <row r="38" spans="1:19" x14ac:dyDescent="0.2">
      <c r="A38" s="10"/>
      <c r="B38" s="11"/>
      <c r="C38" s="10"/>
      <c r="D38" s="10"/>
      <c r="E38" s="10"/>
      <c r="F38" s="10"/>
      <c r="G38" s="10"/>
      <c r="H38" s="13">
        <f t="shared" si="1"/>
        <v>0</v>
      </c>
      <c r="I38" s="13"/>
      <c r="J38" s="13">
        <f t="shared" si="2"/>
        <v>0</v>
      </c>
      <c r="K38" s="13"/>
      <c r="L38" s="13"/>
      <c r="M38" s="13"/>
      <c r="N38" s="13">
        <f t="shared" si="3"/>
        <v>0</v>
      </c>
      <c r="O38" s="13"/>
      <c r="P38" s="13"/>
      <c r="Q38" s="13"/>
      <c r="R38" s="13">
        <f t="shared" si="0"/>
        <v>0</v>
      </c>
      <c r="S38" s="17"/>
    </row>
    <row r="39" spans="1:19" x14ac:dyDescent="0.2">
      <c r="A39" s="10">
        <v>5</v>
      </c>
      <c r="B39" s="11"/>
      <c r="C39" s="10"/>
      <c r="D39" s="10"/>
      <c r="E39" s="10"/>
      <c r="F39" s="10"/>
      <c r="G39" s="10"/>
      <c r="H39" s="13">
        <f t="shared" si="1"/>
        <v>0</v>
      </c>
      <c r="I39" s="13"/>
      <c r="J39" s="13">
        <f t="shared" si="2"/>
        <v>0</v>
      </c>
      <c r="K39" s="13"/>
      <c r="L39" s="13"/>
      <c r="M39" s="13"/>
      <c r="N39" s="13">
        <f t="shared" si="3"/>
        <v>0</v>
      </c>
      <c r="O39" s="13"/>
      <c r="P39" s="13"/>
      <c r="Q39" s="13"/>
      <c r="R39" s="13">
        <f t="shared" si="0"/>
        <v>0</v>
      </c>
      <c r="S39" s="17"/>
    </row>
    <row r="40" spans="1:19" ht="127.5" x14ac:dyDescent="0.2">
      <c r="A40" s="10">
        <v>6</v>
      </c>
      <c r="B40" s="11" t="s">
        <v>44</v>
      </c>
      <c r="C40" s="16">
        <v>45020</v>
      </c>
      <c r="D40" s="10"/>
      <c r="E40" s="10" t="s">
        <v>45</v>
      </c>
      <c r="F40" s="10">
        <v>7</v>
      </c>
      <c r="G40" s="10">
        <v>2</v>
      </c>
      <c r="H40" s="13">
        <f t="shared" si="1"/>
        <v>14</v>
      </c>
      <c r="I40" s="13">
        <v>600</v>
      </c>
      <c r="J40" s="13">
        <f t="shared" si="2"/>
        <v>8400</v>
      </c>
      <c r="K40" s="13" t="s">
        <v>21</v>
      </c>
      <c r="L40" s="13">
        <v>0.5</v>
      </c>
      <c r="M40" s="13">
        <v>500</v>
      </c>
      <c r="N40" s="13">
        <f t="shared" si="3"/>
        <v>250</v>
      </c>
      <c r="O40" s="13" t="s">
        <v>46</v>
      </c>
      <c r="P40" s="13">
        <v>1</v>
      </c>
      <c r="Q40" s="13">
        <v>465</v>
      </c>
      <c r="R40" s="13">
        <f t="shared" si="0"/>
        <v>465</v>
      </c>
      <c r="S40" s="17"/>
    </row>
    <row r="41" spans="1:19" x14ac:dyDescent="0.2">
      <c r="A41" s="10"/>
      <c r="B41" s="11"/>
      <c r="C41" s="10"/>
      <c r="D41" s="10"/>
      <c r="E41" s="10"/>
      <c r="F41" s="10"/>
      <c r="G41" s="10"/>
      <c r="H41" s="13">
        <f t="shared" si="1"/>
        <v>0</v>
      </c>
      <c r="I41" s="13"/>
      <c r="J41" s="13">
        <f t="shared" si="2"/>
        <v>0</v>
      </c>
      <c r="K41" s="13"/>
      <c r="L41" s="13"/>
      <c r="M41" s="13"/>
      <c r="N41" s="13">
        <f t="shared" si="3"/>
        <v>0</v>
      </c>
      <c r="O41" s="13" t="s">
        <v>47</v>
      </c>
      <c r="P41" s="13">
        <v>1</v>
      </c>
      <c r="Q41" s="13">
        <v>183</v>
      </c>
      <c r="R41" s="13">
        <f t="shared" si="0"/>
        <v>183</v>
      </c>
      <c r="S41" s="17"/>
    </row>
    <row r="42" spans="1:19" x14ac:dyDescent="0.2">
      <c r="A42" s="10"/>
      <c r="B42" s="11"/>
      <c r="C42" s="10"/>
      <c r="D42" s="10"/>
      <c r="E42" s="10"/>
      <c r="F42" s="10"/>
      <c r="G42" s="10"/>
      <c r="H42" s="13">
        <f t="shared" si="1"/>
        <v>0</v>
      </c>
      <c r="I42" s="13"/>
      <c r="J42" s="13">
        <f t="shared" si="2"/>
        <v>0</v>
      </c>
      <c r="K42" s="13"/>
      <c r="L42" s="13"/>
      <c r="M42" s="13"/>
      <c r="N42" s="13">
        <f t="shared" si="3"/>
        <v>0</v>
      </c>
      <c r="O42" s="13" t="s">
        <v>48</v>
      </c>
      <c r="P42" s="13">
        <v>1</v>
      </c>
      <c r="Q42" s="13">
        <v>101</v>
      </c>
      <c r="R42" s="13">
        <f t="shared" si="0"/>
        <v>101</v>
      </c>
      <c r="S42" s="17"/>
    </row>
    <row r="43" spans="1:19" x14ac:dyDescent="0.2">
      <c r="A43" s="10"/>
      <c r="B43" s="11"/>
      <c r="C43" s="10"/>
      <c r="D43" s="10"/>
      <c r="E43" s="10"/>
      <c r="F43" s="10"/>
      <c r="G43" s="10"/>
      <c r="H43" s="13">
        <f t="shared" si="1"/>
        <v>0</v>
      </c>
      <c r="I43" s="13"/>
      <c r="J43" s="13">
        <f t="shared" si="2"/>
        <v>0</v>
      </c>
      <c r="K43" s="13"/>
      <c r="L43" s="13"/>
      <c r="M43" s="13"/>
      <c r="N43" s="13">
        <f t="shared" si="3"/>
        <v>0</v>
      </c>
      <c r="O43" s="13" t="s">
        <v>49</v>
      </c>
      <c r="P43" s="13">
        <v>2</v>
      </c>
      <c r="Q43" s="13">
        <v>186</v>
      </c>
      <c r="R43" s="13">
        <f t="shared" si="0"/>
        <v>372</v>
      </c>
      <c r="S43" s="17"/>
    </row>
    <row r="44" spans="1:19" x14ac:dyDescent="0.2">
      <c r="A44" s="10"/>
      <c r="B44" s="11"/>
      <c r="C44" s="10"/>
      <c r="D44" s="10"/>
      <c r="E44" s="10"/>
      <c r="F44" s="10"/>
      <c r="G44" s="10"/>
      <c r="H44" s="13">
        <f t="shared" si="1"/>
        <v>0</v>
      </c>
      <c r="I44" s="13"/>
      <c r="J44" s="13">
        <f t="shared" si="2"/>
        <v>0</v>
      </c>
      <c r="K44" s="13"/>
      <c r="L44" s="13"/>
      <c r="M44" s="13"/>
      <c r="N44" s="13">
        <f t="shared" si="3"/>
        <v>0</v>
      </c>
      <c r="O44" s="13" t="s">
        <v>50</v>
      </c>
      <c r="P44" s="13">
        <v>1</v>
      </c>
      <c r="Q44" s="13">
        <v>28</v>
      </c>
      <c r="R44" s="13">
        <f t="shared" si="0"/>
        <v>28</v>
      </c>
      <c r="S44" s="17"/>
    </row>
    <row r="45" spans="1:19" x14ac:dyDescent="0.2">
      <c r="A45" s="10"/>
      <c r="B45" s="11"/>
      <c r="C45" s="10"/>
      <c r="D45" s="10"/>
      <c r="E45" s="10"/>
      <c r="F45" s="10"/>
      <c r="G45" s="10"/>
      <c r="H45" s="13">
        <f t="shared" si="1"/>
        <v>0</v>
      </c>
      <c r="I45" s="13"/>
      <c r="J45" s="13">
        <f t="shared" si="2"/>
        <v>0</v>
      </c>
      <c r="K45" s="13"/>
      <c r="L45" s="13"/>
      <c r="M45" s="13"/>
      <c r="N45" s="13">
        <f t="shared" si="3"/>
        <v>0</v>
      </c>
      <c r="O45" s="13" t="s">
        <v>51</v>
      </c>
      <c r="P45" s="13">
        <v>8</v>
      </c>
      <c r="Q45" s="13">
        <v>106</v>
      </c>
      <c r="R45" s="13">
        <f t="shared" si="0"/>
        <v>848</v>
      </c>
      <c r="S45" s="17"/>
    </row>
    <row r="46" spans="1:19" ht="25.5" x14ac:dyDescent="0.2">
      <c r="A46" s="10"/>
      <c r="B46" s="11"/>
      <c r="C46" s="10"/>
      <c r="D46" s="10"/>
      <c r="E46" s="10"/>
      <c r="F46" s="10"/>
      <c r="G46" s="10"/>
      <c r="H46" s="13">
        <f t="shared" si="1"/>
        <v>0</v>
      </c>
      <c r="I46" s="13"/>
      <c r="J46" s="13">
        <f t="shared" si="2"/>
        <v>0</v>
      </c>
      <c r="K46" s="13"/>
      <c r="L46" s="13"/>
      <c r="M46" s="13"/>
      <c r="N46" s="13">
        <f t="shared" si="3"/>
        <v>0</v>
      </c>
      <c r="O46" s="18" t="s">
        <v>52</v>
      </c>
      <c r="P46" s="13">
        <v>1</v>
      </c>
      <c r="Q46" s="13">
        <v>8</v>
      </c>
      <c r="R46" s="13">
        <f t="shared" si="0"/>
        <v>8</v>
      </c>
      <c r="S46" s="17"/>
    </row>
    <row r="47" spans="1:19" ht="38.25" x14ac:dyDescent="0.2">
      <c r="A47" s="10"/>
      <c r="B47" s="11"/>
      <c r="C47" s="10"/>
      <c r="D47" s="10"/>
      <c r="E47" s="10"/>
      <c r="F47" s="10"/>
      <c r="G47" s="10"/>
      <c r="H47" s="13">
        <f t="shared" si="1"/>
        <v>0</v>
      </c>
      <c r="I47" s="13"/>
      <c r="J47" s="13">
        <f t="shared" si="2"/>
        <v>0</v>
      </c>
      <c r="K47" s="13"/>
      <c r="L47" s="13"/>
      <c r="M47" s="13"/>
      <c r="N47" s="13">
        <f t="shared" si="3"/>
        <v>0</v>
      </c>
      <c r="O47" s="18" t="s">
        <v>53</v>
      </c>
      <c r="P47" s="13">
        <v>1</v>
      </c>
      <c r="Q47" s="13">
        <v>563</v>
      </c>
      <c r="R47" s="13">
        <f t="shared" si="0"/>
        <v>563</v>
      </c>
      <c r="S47" s="17"/>
    </row>
    <row r="48" spans="1:19" ht="38.25" x14ac:dyDescent="0.2">
      <c r="A48" s="10"/>
      <c r="B48" s="11"/>
      <c r="C48" s="10"/>
      <c r="D48" s="10"/>
      <c r="E48" s="10"/>
      <c r="F48" s="10"/>
      <c r="G48" s="10"/>
      <c r="H48" s="13">
        <f t="shared" si="1"/>
        <v>0</v>
      </c>
      <c r="I48" s="13"/>
      <c r="J48" s="13">
        <f t="shared" si="2"/>
        <v>0</v>
      </c>
      <c r="K48" s="13"/>
      <c r="L48" s="13"/>
      <c r="M48" s="13"/>
      <c r="N48" s="13">
        <f t="shared" si="3"/>
        <v>0</v>
      </c>
      <c r="O48" s="18" t="s">
        <v>54</v>
      </c>
      <c r="P48" s="13">
        <v>1</v>
      </c>
      <c r="Q48" s="13">
        <v>173</v>
      </c>
      <c r="R48" s="13">
        <f t="shared" si="0"/>
        <v>173</v>
      </c>
      <c r="S48" s="17"/>
    </row>
    <row r="49" spans="1:19" x14ac:dyDescent="0.2">
      <c r="A49" s="10"/>
      <c r="B49" s="11"/>
      <c r="C49" s="10"/>
      <c r="D49" s="10"/>
      <c r="E49" s="10"/>
      <c r="F49" s="10"/>
      <c r="G49" s="10"/>
      <c r="H49" s="13">
        <f t="shared" si="1"/>
        <v>0</v>
      </c>
      <c r="I49" s="13"/>
      <c r="J49" s="13">
        <f t="shared" si="2"/>
        <v>0</v>
      </c>
      <c r="K49" s="13"/>
      <c r="L49" s="13"/>
      <c r="M49" s="13"/>
      <c r="N49" s="13">
        <f t="shared" si="3"/>
        <v>0</v>
      </c>
      <c r="O49" s="18" t="s">
        <v>55</v>
      </c>
      <c r="P49" s="13">
        <v>2</v>
      </c>
      <c r="Q49" s="13">
        <v>13.5</v>
      </c>
      <c r="R49" s="13">
        <f t="shared" si="0"/>
        <v>27</v>
      </c>
      <c r="S49" s="17"/>
    </row>
    <row r="50" spans="1:19" ht="25.5" x14ac:dyDescent="0.2">
      <c r="A50" s="10"/>
      <c r="B50" s="11"/>
      <c r="C50" s="10"/>
      <c r="D50" s="10"/>
      <c r="E50" s="10"/>
      <c r="F50" s="10"/>
      <c r="G50" s="10"/>
      <c r="H50" s="13">
        <f t="shared" si="1"/>
        <v>0</v>
      </c>
      <c r="I50" s="13"/>
      <c r="J50" s="13">
        <f t="shared" si="2"/>
        <v>0</v>
      </c>
      <c r="K50" s="13"/>
      <c r="L50" s="13"/>
      <c r="M50" s="13"/>
      <c r="N50" s="13">
        <f t="shared" si="3"/>
        <v>0</v>
      </c>
      <c r="O50" s="18" t="s">
        <v>56</v>
      </c>
      <c r="P50" s="13">
        <v>2</v>
      </c>
      <c r="Q50" s="13">
        <v>65</v>
      </c>
      <c r="R50" s="13">
        <f t="shared" si="0"/>
        <v>130</v>
      </c>
      <c r="S50" s="17"/>
    </row>
    <row r="51" spans="1:19" ht="38.25" x14ac:dyDescent="0.2">
      <c r="A51" s="10"/>
      <c r="B51" s="11"/>
      <c r="C51" s="10"/>
      <c r="D51" s="10"/>
      <c r="E51" s="10"/>
      <c r="F51" s="10"/>
      <c r="G51" s="10"/>
      <c r="H51" s="13">
        <f t="shared" si="1"/>
        <v>0</v>
      </c>
      <c r="I51" s="13"/>
      <c r="J51" s="13">
        <f t="shared" si="2"/>
        <v>0</v>
      </c>
      <c r="K51" s="13"/>
      <c r="L51" s="13"/>
      <c r="M51" s="13"/>
      <c r="N51" s="13">
        <f t="shared" si="3"/>
        <v>0</v>
      </c>
      <c r="O51" s="18" t="s">
        <v>57</v>
      </c>
      <c r="P51" s="13">
        <v>2</v>
      </c>
      <c r="Q51" s="13">
        <v>275</v>
      </c>
      <c r="R51" s="13">
        <f t="shared" si="0"/>
        <v>550</v>
      </c>
      <c r="S51" s="17"/>
    </row>
    <row r="52" spans="1:19" ht="25.5" x14ac:dyDescent="0.2">
      <c r="A52" s="10"/>
      <c r="B52" s="11"/>
      <c r="C52" s="10"/>
      <c r="D52" s="10"/>
      <c r="E52" s="10"/>
      <c r="F52" s="10"/>
      <c r="G52" s="10"/>
      <c r="H52" s="13">
        <f t="shared" si="1"/>
        <v>0</v>
      </c>
      <c r="I52" s="13"/>
      <c r="J52" s="13">
        <f t="shared" si="2"/>
        <v>0</v>
      </c>
      <c r="K52" s="13"/>
      <c r="L52" s="13"/>
      <c r="M52" s="13"/>
      <c r="N52" s="13">
        <f t="shared" si="3"/>
        <v>0</v>
      </c>
      <c r="O52" s="18" t="s">
        <v>58</v>
      </c>
      <c r="P52" s="13">
        <v>1</v>
      </c>
      <c r="Q52" s="13">
        <v>48</v>
      </c>
      <c r="R52" s="13">
        <f t="shared" si="0"/>
        <v>48</v>
      </c>
      <c r="S52" s="17"/>
    </row>
    <row r="53" spans="1:19" ht="25.5" x14ac:dyDescent="0.2">
      <c r="A53" s="10"/>
      <c r="B53" s="11"/>
      <c r="C53" s="10"/>
      <c r="D53" s="10"/>
      <c r="E53" s="10"/>
      <c r="F53" s="10"/>
      <c r="G53" s="10"/>
      <c r="H53" s="13">
        <f t="shared" si="1"/>
        <v>0</v>
      </c>
      <c r="I53" s="13"/>
      <c r="J53" s="13">
        <f t="shared" si="2"/>
        <v>0</v>
      </c>
      <c r="K53" s="13"/>
      <c r="L53" s="13"/>
      <c r="M53" s="13"/>
      <c r="N53" s="13">
        <f t="shared" si="3"/>
        <v>0</v>
      </c>
      <c r="O53" s="18" t="s">
        <v>59</v>
      </c>
      <c r="P53" s="13">
        <v>2</v>
      </c>
      <c r="Q53" s="13">
        <v>15</v>
      </c>
      <c r="R53" s="13">
        <f t="shared" si="0"/>
        <v>30</v>
      </c>
      <c r="S53" s="17"/>
    </row>
    <row r="54" spans="1:19" x14ac:dyDescent="0.2">
      <c r="A54" s="10"/>
      <c r="B54" s="11"/>
      <c r="C54" s="10"/>
      <c r="D54" s="10"/>
      <c r="E54" s="10"/>
      <c r="F54" s="10"/>
      <c r="G54" s="10"/>
      <c r="H54" s="13">
        <f t="shared" si="1"/>
        <v>0</v>
      </c>
      <c r="I54" s="13"/>
      <c r="J54" s="13">
        <f t="shared" si="2"/>
        <v>0</v>
      </c>
      <c r="K54" s="13"/>
      <c r="L54" s="13"/>
      <c r="M54" s="13"/>
      <c r="N54" s="13">
        <f t="shared" si="3"/>
        <v>0</v>
      </c>
      <c r="O54" s="18" t="s">
        <v>41</v>
      </c>
      <c r="P54" s="13">
        <v>1</v>
      </c>
      <c r="Q54" s="13">
        <v>235</v>
      </c>
      <c r="R54" s="13">
        <f t="shared" si="0"/>
        <v>235</v>
      </c>
      <c r="S54" s="17"/>
    </row>
    <row r="55" spans="1:19" x14ac:dyDescent="0.2">
      <c r="A55" s="10"/>
      <c r="B55" s="11"/>
      <c r="C55" s="10"/>
      <c r="D55" s="10"/>
      <c r="E55" s="10"/>
      <c r="F55" s="10"/>
      <c r="G55" s="10"/>
      <c r="H55" s="13">
        <f t="shared" si="1"/>
        <v>0</v>
      </c>
      <c r="I55" s="13"/>
      <c r="J55" s="13">
        <f t="shared" si="2"/>
        <v>0</v>
      </c>
      <c r="K55" s="13"/>
      <c r="L55" s="13"/>
      <c r="M55" s="13"/>
      <c r="N55" s="13">
        <f t="shared" si="3"/>
        <v>0</v>
      </c>
      <c r="O55" s="18" t="s">
        <v>60</v>
      </c>
      <c r="P55" s="13">
        <v>1</v>
      </c>
      <c r="Q55" s="13">
        <v>8</v>
      </c>
      <c r="R55" s="13">
        <f t="shared" si="0"/>
        <v>8</v>
      </c>
      <c r="S55" s="17"/>
    </row>
    <row r="56" spans="1:19" ht="38.25" x14ac:dyDescent="0.2">
      <c r="A56" s="10"/>
      <c r="B56" s="11"/>
      <c r="C56" s="10"/>
      <c r="D56" s="10"/>
      <c r="E56" s="10"/>
      <c r="F56" s="10"/>
      <c r="G56" s="10"/>
      <c r="H56" s="13">
        <f t="shared" si="1"/>
        <v>0</v>
      </c>
      <c r="I56" s="13"/>
      <c r="J56" s="13">
        <f t="shared" si="2"/>
        <v>0</v>
      </c>
      <c r="K56" s="13"/>
      <c r="L56" s="13"/>
      <c r="M56" s="13"/>
      <c r="N56" s="13">
        <f t="shared" si="3"/>
        <v>0</v>
      </c>
      <c r="O56" s="18" t="s">
        <v>61</v>
      </c>
      <c r="P56" s="13">
        <v>2</v>
      </c>
      <c r="Q56" s="13">
        <v>95</v>
      </c>
      <c r="R56" s="13">
        <f t="shared" si="0"/>
        <v>190</v>
      </c>
      <c r="S56" s="17"/>
    </row>
    <row r="57" spans="1:19" ht="25.5" x14ac:dyDescent="0.2">
      <c r="A57" s="10"/>
      <c r="B57" s="11"/>
      <c r="C57" s="10"/>
      <c r="D57" s="10"/>
      <c r="E57" s="10"/>
      <c r="F57" s="10"/>
      <c r="G57" s="10"/>
      <c r="H57" s="13">
        <f t="shared" si="1"/>
        <v>0</v>
      </c>
      <c r="I57" s="13"/>
      <c r="J57" s="13">
        <f t="shared" si="2"/>
        <v>0</v>
      </c>
      <c r="K57" s="13"/>
      <c r="L57" s="13"/>
      <c r="M57" s="13"/>
      <c r="N57" s="13">
        <f t="shared" si="3"/>
        <v>0</v>
      </c>
      <c r="O57" s="18" t="s">
        <v>29</v>
      </c>
      <c r="P57" s="13">
        <v>1</v>
      </c>
      <c r="Q57" s="13">
        <v>70</v>
      </c>
      <c r="R57" s="13">
        <f t="shared" si="0"/>
        <v>70</v>
      </c>
      <c r="S57" s="17"/>
    </row>
    <row r="58" spans="1:19" ht="25.5" x14ac:dyDescent="0.2">
      <c r="A58" s="10"/>
      <c r="B58" s="11"/>
      <c r="C58" s="10"/>
      <c r="D58" s="10"/>
      <c r="E58" s="10"/>
      <c r="F58" s="10"/>
      <c r="G58" s="10"/>
      <c r="H58" s="13">
        <f t="shared" si="1"/>
        <v>0</v>
      </c>
      <c r="I58" s="13"/>
      <c r="J58" s="13">
        <f t="shared" si="2"/>
        <v>0</v>
      </c>
      <c r="K58" s="13"/>
      <c r="L58" s="13"/>
      <c r="M58" s="13"/>
      <c r="N58" s="13">
        <f t="shared" si="3"/>
        <v>0</v>
      </c>
      <c r="O58" s="18" t="s">
        <v>62</v>
      </c>
      <c r="P58" s="13">
        <v>1</v>
      </c>
      <c r="Q58" s="13">
        <v>295</v>
      </c>
      <c r="R58" s="13">
        <f t="shared" si="0"/>
        <v>295</v>
      </c>
      <c r="S58" s="17"/>
    </row>
    <row r="59" spans="1:19" x14ac:dyDescent="0.2">
      <c r="A59" s="10"/>
      <c r="B59" s="11"/>
      <c r="C59" s="10"/>
      <c r="D59" s="10"/>
      <c r="E59" s="10"/>
      <c r="F59" s="10"/>
      <c r="G59" s="10"/>
      <c r="H59" s="13">
        <f t="shared" si="1"/>
        <v>0</v>
      </c>
      <c r="I59" s="13"/>
      <c r="J59" s="13">
        <f t="shared" si="2"/>
        <v>0</v>
      </c>
      <c r="K59" s="13"/>
      <c r="L59" s="13"/>
      <c r="M59" s="13"/>
      <c r="N59" s="13">
        <f t="shared" si="3"/>
        <v>0</v>
      </c>
      <c r="O59" s="13" t="s">
        <v>63</v>
      </c>
      <c r="P59" s="13">
        <v>1</v>
      </c>
      <c r="Q59" s="13">
        <v>600</v>
      </c>
      <c r="R59" s="13">
        <f t="shared" si="0"/>
        <v>600</v>
      </c>
      <c r="S59" s="17"/>
    </row>
    <row r="60" spans="1:19" x14ac:dyDescent="0.2">
      <c r="A60" s="10"/>
      <c r="B60" s="11"/>
      <c r="C60" s="10"/>
      <c r="D60" s="10"/>
      <c r="E60" s="10"/>
      <c r="F60" s="10"/>
      <c r="G60" s="10"/>
      <c r="H60" s="13">
        <f t="shared" si="1"/>
        <v>0</v>
      </c>
      <c r="I60" s="13"/>
      <c r="J60" s="13">
        <f t="shared" si="2"/>
        <v>0</v>
      </c>
      <c r="K60" s="13"/>
      <c r="L60" s="13"/>
      <c r="M60" s="13"/>
      <c r="N60" s="13">
        <f t="shared" si="3"/>
        <v>0</v>
      </c>
      <c r="O60" s="13"/>
      <c r="P60" s="13"/>
      <c r="Q60" s="13"/>
      <c r="R60" s="13">
        <f t="shared" si="0"/>
        <v>0</v>
      </c>
      <c r="S60" s="17"/>
    </row>
    <row r="61" spans="1:19" ht="38.25" x14ac:dyDescent="0.2">
      <c r="A61" s="10">
        <v>7</v>
      </c>
      <c r="B61" s="11" t="s">
        <v>64</v>
      </c>
      <c r="C61" s="16">
        <v>45028</v>
      </c>
      <c r="D61" s="10"/>
      <c r="E61" s="10" t="s">
        <v>65</v>
      </c>
      <c r="F61" s="10">
        <v>1</v>
      </c>
      <c r="G61" s="10">
        <v>2</v>
      </c>
      <c r="H61" s="13">
        <f t="shared" si="1"/>
        <v>2</v>
      </c>
      <c r="I61" s="13">
        <v>600</v>
      </c>
      <c r="J61" s="13">
        <f t="shared" si="2"/>
        <v>1200</v>
      </c>
      <c r="K61" s="13" t="s">
        <v>21</v>
      </c>
      <c r="L61" s="13">
        <v>0.5</v>
      </c>
      <c r="M61" s="13">
        <v>500</v>
      </c>
      <c r="N61" s="13">
        <f t="shared" si="3"/>
        <v>250</v>
      </c>
      <c r="O61" s="13" t="s">
        <v>29</v>
      </c>
      <c r="P61" s="13">
        <v>0.1</v>
      </c>
      <c r="Q61" s="13">
        <v>70</v>
      </c>
      <c r="R61" s="13">
        <f t="shared" si="0"/>
        <v>7</v>
      </c>
      <c r="S61" s="17"/>
    </row>
    <row r="62" spans="1:19" x14ac:dyDescent="0.2">
      <c r="A62" s="10"/>
      <c r="B62" s="11"/>
      <c r="C62" s="10"/>
      <c r="D62" s="10"/>
      <c r="E62" s="10"/>
      <c r="F62" s="10"/>
      <c r="G62" s="10"/>
      <c r="H62" s="13">
        <f t="shared" si="1"/>
        <v>0</v>
      </c>
      <c r="I62" s="13"/>
      <c r="J62" s="13">
        <f t="shared" si="2"/>
        <v>0</v>
      </c>
      <c r="K62" s="13"/>
      <c r="L62" s="13"/>
      <c r="M62" s="13"/>
      <c r="N62" s="13">
        <f t="shared" si="3"/>
        <v>0</v>
      </c>
      <c r="O62" s="13"/>
      <c r="P62" s="13"/>
      <c r="Q62" s="13"/>
      <c r="R62" s="13">
        <f t="shared" si="0"/>
        <v>0</v>
      </c>
      <c r="S62" s="17"/>
    </row>
    <row r="63" spans="1:19" x14ac:dyDescent="0.2">
      <c r="A63" s="10"/>
      <c r="B63" s="11"/>
      <c r="C63" s="10"/>
      <c r="D63" s="10"/>
      <c r="E63" s="10"/>
      <c r="F63" s="10"/>
      <c r="G63" s="10"/>
      <c r="H63" s="13">
        <f t="shared" si="1"/>
        <v>0</v>
      </c>
      <c r="I63" s="13"/>
      <c r="J63" s="13">
        <f t="shared" si="2"/>
        <v>0</v>
      </c>
      <c r="K63" s="13"/>
      <c r="L63" s="13"/>
      <c r="M63" s="13"/>
      <c r="N63" s="13">
        <f t="shared" si="3"/>
        <v>0</v>
      </c>
      <c r="O63" s="13"/>
      <c r="P63" s="13"/>
      <c r="Q63" s="13"/>
      <c r="R63" s="13">
        <f t="shared" si="0"/>
        <v>0</v>
      </c>
      <c r="S63" s="17"/>
    </row>
    <row r="64" spans="1:19" x14ac:dyDescent="0.2">
      <c r="A64" s="10"/>
      <c r="B64" s="11"/>
      <c r="C64" s="10"/>
      <c r="D64" s="10"/>
      <c r="E64" s="10"/>
      <c r="F64" s="10"/>
      <c r="G64" s="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7"/>
    </row>
    <row r="65" spans="1:19" x14ac:dyDescent="0.2">
      <c r="A65" s="10"/>
      <c r="B65" s="11"/>
      <c r="C65" s="10"/>
      <c r="D65" s="10"/>
      <c r="E65" s="19" t="s">
        <v>66</v>
      </c>
      <c r="F65" s="10"/>
      <c r="G65" s="10"/>
      <c r="H65" s="20">
        <f>SUM(H5:H64)</f>
        <v>49</v>
      </c>
      <c r="I65" s="13"/>
      <c r="J65" s="20">
        <f>SUM(J5:J64)</f>
        <v>29400</v>
      </c>
      <c r="K65" s="13"/>
      <c r="L65" s="20">
        <f>SUM(L5:L64)</f>
        <v>3.5</v>
      </c>
      <c r="M65" s="13"/>
      <c r="N65" s="20">
        <f>SUM(N5:N64)</f>
        <v>1750</v>
      </c>
      <c r="O65" s="13"/>
      <c r="P65" s="13"/>
      <c r="Q65" s="13"/>
      <c r="R65" s="20">
        <f>SUM(R5:R64)</f>
        <v>9895.1000000000022</v>
      </c>
      <c r="S65" s="14">
        <f>J65+N65+R65</f>
        <v>41045.100000000006</v>
      </c>
    </row>
    <row r="66" spans="1:19" ht="15" x14ac:dyDescent="0.2">
      <c r="A66" s="10" t="s">
        <v>0</v>
      </c>
      <c r="B66" s="11"/>
      <c r="C66" s="10"/>
      <c r="D66" s="10"/>
      <c r="E66" s="15" t="s">
        <v>67</v>
      </c>
      <c r="F66" s="10"/>
      <c r="G66" s="10"/>
      <c r="H66" s="13">
        <f>F66*G66</f>
        <v>0</v>
      </c>
      <c r="I66" s="13"/>
      <c r="J66" s="13">
        <f>H66*I66</f>
        <v>0</v>
      </c>
      <c r="K66" s="13"/>
      <c r="L66" s="13"/>
      <c r="M66" s="13"/>
      <c r="N66" s="13">
        <f>L66*M66</f>
        <v>0</v>
      </c>
      <c r="O66" s="13"/>
      <c r="P66" s="13"/>
      <c r="Q66" s="13"/>
      <c r="R66" s="13">
        <f>P66</f>
        <v>0</v>
      </c>
      <c r="S66" s="21"/>
    </row>
    <row r="67" spans="1:19" ht="51" x14ac:dyDescent="0.2">
      <c r="A67" s="10">
        <v>1</v>
      </c>
      <c r="B67" s="11" t="s">
        <v>68</v>
      </c>
      <c r="C67" s="16">
        <v>45041</v>
      </c>
      <c r="D67" s="10"/>
      <c r="E67" s="15" t="s">
        <v>69</v>
      </c>
      <c r="F67" s="10"/>
      <c r="G67" s="10"/>
      <c r="H67" s="13">
        <f t="shared" ref="H67:H68" si="4">F67*G67</f>
        <v>0</v>
      </c>
      <c r="I67" s="13"/>
      <c r="J67" s="13">
        <f>H67*I67</f>
        <v>0</v>
      </c>
      <c r="K67" s="13"/>
      <c r="L67" s="13"/>
      <c r="M67" s="13"/>
      <c r="N67" s="13">
        <f t="shared" ref="N67" si="5">L67*M67</f>
        <v>0</v>
      </c>
      <c r="O67" s="13"/>
      <c r="P67" s="13"/>
      <c r="Q67" s="13"/>
      <c r="R67" s="22">
        <v>6966</v>
      </c>
      <c r="S67" s="21"/>
    </row>
    <row r="68" spans="1:19" x14ac:dyDescent="0.2">
      <c r="A68" s="10"/>
      <c r="B68" s="11"/>
      <c r="C68" s="10"/>
      <c r="D68" s="10"/>
      <c r="E68" s="10"/>
      <c r="F68" s="10"/>
      <c r="G68" s="10"/>
      <c r="H68" s="13">
        <f t="shared" si="4"/>
        <v>0</v>
      </c>
      <c r="I68" s="13"/>
      <c r="J68" s="13">
        <f t="shared" ref="J68" si="6"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 t="shared" ref="R68" si="7">P68*Q68</f>
        <v>0</v>
      </c>
      <c r="S68" s="14"/>
    </row>
    <row r="69" spans="1:19" x14ac:dyDescent="0.2">
      <c r="A69" s="10"/>
      <c r="B69" s="11"/>
      <c r="C69" s="10"/>
      <c r="D69" s="10"/>
      <c r="E69" s="19" t="s">
        <v>66</v>
      </c>
      <c r="F69" s="10"/>
      <c r="G69" s="10"/>
      <c r="H69" s="20">
        <f>SUM(H66:H68)</f>
        <v>0</v>
      </c>
      <c r="I69" s="13"/>
      <c r="J69" s="20">
        <f>SUM(J66:J68)</f>
        <v>0</v>
      </c>
      <c r="K69" s="13"/>
      <c r="L69" s="20">
        <f>SUM(L66:L68)</f>
        <v>0</v>
      </c>
      <c r="M69" s="13"/>
      <c r="N69" s="20">
        <f>SUM(N66:N68)</f>
        <v>0</v>
      </c>
      <c r="O69" s="13"/>
      <c r="P69" s="13"/>
      <c r="Q69" s="13"/>
      <c r="R69" s="20">
        <f>SUM(R66:R68)</f>
        <v>6966</v>
      </c>
      <c r="S69" s="14">
        <f>J69+N69+R69</f>
        <v>6966</v>
      </c>
    </row>
    <row r="70" spans="1:19" ht="15" x14ac:dyDescent="0.2">
      <c r="A70" s="10"/>
      <c r="B70" s="11"/>
      <c r="C70" s="10"/>
      <c r="D70" s="10"/>
      <c r="E70" s="15" t="s">
        <v>70</v>
      </c>
      <c r="F70" s="10"/>
      <c r="G70" s="10"/>
      <c r="H70" s="13">
        <f>F70*G70</f>
        <v>0</v>
      </c>
      <c r="I70" s="13"/>
      <c r="J70" s="13">
        <f>H70*I70</f>
        <v>0</v>
      </c>
      <c r="K70" s="13"/>
      <c r="L70" s="13"/>
      <c r="M70" s="13"/>
      <c r="N70" s="13">
        <f>L70*M70</f>
        <v>0</v>
      </c>
      <c r="O70" s="13"/>
      <c r="P70" s="13"/>
      <c r="Q70" s="13"/>
      <c r="R70" s="13">
        <f>P70*Q70</f>
        <v>0</v>
      </c>
      <c r="S70" s="21"/>
    </row>
    <row r="71" spans="1:19" ht="15" x14ac:dyDescent="0.2">
      <c r="A71" s="10"/>
      <c r="B71" s="11"/>
      <c r="C71" s="16"/>
      <c r="D71" s="10"/>
      <c r="E71" s="15"/>
      <c r="F71" s="10"/>
      <c r="G71" s="10"/>
      <c r="H71" s="13">
        <f t="shared" ref="H71:H73" si="8">F71*G71</f>
        <v>0</v>
      </c>
      <c r="I71" s="13"/>
      <c r="J71" s="13">
        <f t="shared" ref="J71:J74" si="9">H71*I71</f>
        <v>0</v>
      </c>
      <c r="K71" s="13"/>
      <c r="L71" s="13"/>
      <c r="M71" s="13"/>
      <c r="N71" s="13">
        <f t="shared" ref="N71:N73" si="10">L71*M71</f>
        <v>0</v>
      </c>
      <c r="O71" s="13"/>
      <c r="P71" s="13"/>
      <c r="Q71" s="13"/>
      <c r="R71" s="13">
        <f t="shared" ref="R71:R74" si="11">P71*Q71</f>
        <v>0</v>
      </c>
      <c r="S71" s="21"/>
    </row>
    <row r="72" spans="1:19" ht="63.75" x14ac:dyDescent="0.2">
      <c r="A72" s="10">
        <v>1</v>
      </c>
      <c r="B72" s="11" t="s">
        <v>71</v>
      </c>
      <c r="C72" s="16">
        <v>45043</v>
      </c>
      <c r="D72" s="10"/>
      <c r="E72" s="15" t="s">
        <v>72</v>
      </c>
      <c r="F72" s="10">
        <v>2</v>
      </c>
      <c r="G72" s="10">
        <v>1</v>
      </c>
      <c r="H72" s="13">
        <f t="shared" si="8"/>
        <v>2</v>
      </c>
      <c r="I72" s="13">
        <v>600</v>
      </c>
      <c r="J72" s="13">
        <f t="shared" si="9"/>
        <v>1200</v>
      </c>
      <c r="K72" s="13" t="s">
        <v>21</v>
      </c>
      <c r="L72" s="13">
        <v>0.5</v>
      </c>
      <c r="M72" s="13">
        <v>500</v>
      </c>
      <c r="N72" s="13">
        <f t="shared" si="10"/>
        <v>250</v>
      </c>
      <c r="O72" s="13" t="s">
        <v>73</v>
      </c>
      <c r="P72" s="13">
        <v>0.5</v>
      </c>
      <c r="Q72" s="13">
        <v>60</v>
      </c>
      <c r="R72" s="13">
        <f t="shared" si="11"/>
        <v>30</v>
      </c>
      <c r="S72" s="21"/>
    </row>
    <row r="73" spans="1:19" ht="15" x14ac:dyDescent="0.2">
      <c r="A73" s="10"/>
      <c r="B73" s="11"/>
      <c r="C73" s="16"/>
      <c r="D73" s="10"/>
      <c r="E73" s="15"/>
      <c r="F73" s="10"/>
      <c r="G73" s="10"/>
      <c r="H73" s="13">
        <f t="shared" si="8"/>
        <v>0</v>
      </c>
      <c r="I73" s="13"/>
      <c r="J73" s="13">
        <f t="shared" si="9"/>
        <v>0</v>
      </c>
      <c r="K73" s="13"/>
      <c r="L73" s="13"/>
      <c r="M73" s="13"/>
      <c r="N73" s="13">
        <f t="shared" si="10"/>
        <v>0</v>
      </c>
      <c r="O73" s="13" t="s">
        <v>74</v>
      </c>
      <c r="P73" s="13">
        <v>1</v>
      </c>
      <c r="Q73" s="13">
        <v>84</v>
      </c>
      <c r="R73" s="13">
        <f t="shared" si="11"/>
        <v>84</v>
      </c>
      <c r="S73" s="21"/>
    </row>
    <row r="74" spans="1:19" x14ac:dyDescent="0.2">
      <c r="A74" s="10"/>
      <c r="B74" s="11"/>
      <c r="C74" s="10"/>
      <c r="D74" s="10"/>
      <c r="E74" s="10"/>
      <c r="F74" s="10"/>
      <c r="G74" s="10"/>
      <c r="H74" s="13">
        <f>F74*G74</f>
        <v>0</v>
      </c>
      <c r="I74" s="13"/>
      <c r="J74" s="13">
        <f t="shared" si="9"/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 t="shared" si="11"/>
        <v>0</v>
      </c>
      <c r="S74" s="21"/>
    </row>
    <row r="75" spans="1:19" x14ac:dyDescent="0.2">
      <c r="A75" s="10"/>
      <c r="B75" s="11"/>
      <c r="C75" s="10"/>
      <c r="D75" s="10"/>
      <c r="E75" s="19" t="s">
        <v>66</v>
      </c>
      <c r="F75" s="10"/>
      <c r="G75" s="10"/>
      <c r="H75" s="20">
        <f>SUM(H70:H74)</f>
        <v>2</v>
      </c>
      <c r="I75" s="13"/>
      <c r="J75" s="20">
        <f>SUM(J71:J74)</f>
        <v>1200</v>
      </c>
      <c r="K75" s="13"/>
      <c r="L75" s="20">
        <f>SUM(L70:L74)</f>
        <v>0.5</v>
      </c>
      <c r="M75" s="13"/>
      <c r="N75" s="20">
        <f>SUM(N70:N74)</f>
        <v>250</v>
      </c>
      <c r="O75" s="13"/>
      <c r="P75" s="13"/>
      <c r="Q75" s="13"/>
      <c r="R75" s="20">
        <f>SUM(R70:R74)</f>
        <v>114</v>
      </c>
      <c r="S75" s="14">
        <f>J75+N75+R75</f>
        <v>1564</v>
      </c>
    </row>
    <row r="76" spans="1:19" x14ac:dyDescent="0.2">
      <c r="A76" s="10"/>
      <c r="B76" s="11"/>
      <c r="C76" s="10"/>
      <c r="D76" s="10"/>
      <c r="E76" s="19" t="s">
        <v>66</v>
      </c>
      <c r="F76" s="10"/>
      <c r="G76" s="10"/>
      <c r="H76" s="20">
        <f>H65+H69+H75</f>
        <v>51</v>
      </c>
      <c r="I76" s="13"/>
      <c r="J76" s="20">
        <f>J65+J69+J75</f>
        <v>30600</v>
      </c>
      <c r="K76" s="13"/>
      <c r="L76" s="20">
        <f>L65+L69+L75</f>
        <v>4</v>
      </c>
      <c r="M76" s="13"/>
      <c r="N76" s="20">
        <f>N65+N69+N75</f>
        <v>2000</v>
      </c>
      <c r="O76" s="13"/>
      <c r="P76" s="13"/>
      <c r="Q76" s="13"/>
      <c r="R76" s="20">
        <f>R65+R69+R75</f>
        <v>16975.100000000002</v>
      </c>
      <c r="S76" s="20">
        <f>SUM(S5:S75)</f>
        <v>49575.100000000006</v>
      </c>
    </row>
    <row r="77" spans="1:19" x14ac:dyDescent="0.2">
      <c r="C77" s="23"/>
      <c r="R77" s="24">
        <f>J76+N76+R76</f>
        <v>49575.100000000006</v>
      </c>
      <c r="S77" s="24" t="s">
        <v>0</v>
      </c>
    </row>
    <row r="79" spans="1:19" ht="20.25" x14ac:dyDescent="0.3">
      <c r="F79" t="s">
        <v>0</v>
      </c>
      <c r="H79" s="1" t="s">
        <v>75</v>
      </c>
      <c r="O79" s="25"/>
    </row>
    <row r="80" spans="1:19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9" x14ac:dyDescent="0.2">
      <c r="A81" s="27" t="s">
        <v>2</v>
      </c>
      <c r="B81" s="27" t="s">
        <v>3</v>
      </c>
      <c r="C81" s="27" t="s">
        <v>4</v>
      </c>
      <c r="D81" s="27" t="s">
        <v>5</v>
      </c>
      <c r="E81" s="27" t="s">
        <v>6</v>
      </c>
      <c r="F81" s="27" t="s">
        <v>7</v>
      </c>
      <c r="G81" s="27" t="s">
        <v>8</v>
      </c>
      <c r="H81" s="28" t="s">
        <v>9</v>
      </c>
      <c r="I81" s="28"/>
      <c r="J81" s="28"/>
      <c r="K81" s="27"/>
      <c r="L81" s="28" t="s">
        <v>10</v>
      </c>
      <c r="M81" s="28"/>
      <c r="N81" s="28"/>
      <c r="O81" s="28" t="s">
        <v>11</v>
      </c>
      <c r="P81" s="28"/>
      <c r="Q81" s="28"/>
      <c r="R81" s="28"/>
    </row>
    <row r="82" spans="1:19" ht="25.5" x14ac:dyDescent="0.2">
      <c r="A82" s="29"/>
      <c r="B82" s="29"/>
      <c r="C82" s="29"/>
      <c r="D82" s="29"/>
      <c r="E82" s="29"/>
      <c r="F82" s="30"/>
      <c r="G82" s="30"/>
      <c r="H82" s="31" t="s">
        <v>12</v>
      </c>
      <c r="I82" s="31" t="s">
        <v>13</v>
      </c>
      <c r="J82" s="31" t="s">
        <v>14</v>
      </c>
      <c r="K82" s="30"/>
      <c r="L82" s="31" t="s">
        <v>12</v>
      </c>
      <c r="M82" s="31" t="s">
        <v>15</v>
      </c>
      <c r="N82" s="31" t="s">
        <v>14</v>
      </c>
      <c r="O82" s="31" t="s">
        <v>16</v>
      </c>
      <c r="P82" s="31" t="s">
        <v>12</v>
      </c>
      <c r="Q82" s="31" t="s">
        <v>15</v>
      </c>
      <c r="R82" s="31" t="s">
        <v>14</v>
      </c>
    </row>
    <row r="83" spans="1:19" ht="15.75" x14ac:dyDescent="0.2">
      <c r="A83" s="32"/>
      <c r="B83" s="32"/>
      <c r="C83" s="32"/>
      <c r="D83" s="32"/>
      <c r="E83" s="12" t="s">
        <v>17</v>
      </c>
      <c r="F83" s="32"/>
      <c r="G83" s="32"/>
      <c r="H83" s="33">
        <f>F83*G83</f>
        <v>0</v>
      </c>
      <c r="I83" s="33"/>
      <c r="J83" s="33">
        <f>H83*I83</f>
        <v>0</v>
      </c>
      <c r="K83" s="33"/>
      <c r="L83" s="33"/>
      <c r="M83" s="33"/>
      <c r="N83" s="33">
        <f>L83*M83</f>
        <v>0</v>
      </c>
      <c r="O83" s="33"/>
      <c r="P83" s="33"/>
      <c r="Q83" s="33"/>
      <c r="R83" s="33">
        <f>P83*Q83</f>
        <v>0</v>
      </c>
      <c r="S83" s="14"/>
    </row>
    <row r="84" spans="1:19" ht="15" x14ac:dyDescent="0.2">
      <c r="A84" s="32"/>
      <c r="B84" s="32"/>
      <c r="C84" s="32"/>
      <c r="D84" s="32"/>
      <c r="E84" s="34" t="s">
        <v>18</v>
      </c>
      <c r="F84" s="32"/>
      <c r="G84" s="32"/>
      <c r="H84" s="33">
        <f>F84*G84</f>
        <v>0</v>
      </c>
      <c r="I84" s="33"/>
      <c r="J84" s="33">
        <f>H84*I84</f>
        <v>0</v>
      </c>
      <c r="K84" s="33"/>
      <c r="L84" s="33"/>
      <c r="M84" s="33"/>
      <c r="N84" s="33">
        <f>L84*M84</f>
        <v>0</v>
      </c>
      <c r="O84" s="33"/>
      <c r="P84" s="33"/>
      <c r="Q84" s="33"/>
      <c r="R84" s="33">
        <f t="shared" ref="R84:R104" si="12">P84*Q84</f>
        <v>0</v>
      </c>
      <c r="S84" s="14"/>
    </row>
    <row r="85" spans="1:19" ht="15" x14ac:dyDescent="0.2">
      <c r="A85" s="32"/>
      <c r="B85" s="32"/>
      <c r="C85" s="35"/>
      <c r="D85" s="32"/>
      <c r="E85" s="36"/>
      <c r="F85" s="32"/>
      <c r="G85" s="32"/>
      <c r="H85" s="33">
        <f t="shared" ref="H85:H103" si="13">F85*G85</f>
        <v>0</v>
      </c>
      <c r="I85" s="33"/>
      <c r="J85" s="33">
        <f t="shared" ref="J85:J103" si="14">H85*I85</f>
        <v>0</v>
      </c>
      <c r="K85" s="33"/>
      <c r="L85" s="33"/>
      <c r="M85" s="33"/>
      <c r="N85" s="33">
        <f t="shared" ref="N85:N103" si="15">L85*M85</f>
        <v>0</v>
      </c>
      <c r="O85" s="33"/>
      <c r="P85" s="33"/>
      <c r="Q85" s="33"/>
      <c r="R85" s="33">
        <f t="shared" si="12"/>
        <v>0</v>
      </c>
      <c r="S85" s="17"/>
    </row>
    <row r="86" spans="1:19" ht="89.25" x14ac:dyDescent="0.2">
      <c r="A86" s="32">
        <v>1</v>
      </c>
      <c r="B86" s="37" t="s">
        <v>76</v>
      </c>
      <c r="C86" s="35">
        <v>45063</v>
      </c>
      <c r="D86" s="32"/>
      <c r="E86" s="36" t="s">
        <v>77</v>
      </c>
      <c r="F86" s="32">
        <v>1</v>
      </c>
      <c r="G86" s="32">
        <v>1</v>
      </c>
      <c r="H86" s="33">
        <f t="shared" si="13"/>
        <v>1</v>
      </c>
      <c r="I86" s="33">
        <v>600</v>
      </c>
      <c r="J86" s="33">
        <f t="shared" si="14"/>
        <v>600</v>
      </c>
      <c r="K86" s="33" t="s">
        <v>21</v>
      </c>
      <c r="L86" s="33">
        <v>0.5</v>
      </c>
      <c r="M86" s="33">
        <v>500</v>
      </c>
      <c r="N86" s="33">
        <f t="shared" si="15"/>
        <v>250</v>
      </c>
      <c r="O86" s="33" t="s">
        <v>29</v>
      </c>
      <c r="P86" s="33">
        <v>0.2</v>
      </c>
      <c r="Q86" s="33">
        <v>70</v>
      </c>
      <c r="R86" s="33">
        <f t="shared" si="12"/>
        <v>14</v>
      </c>
      <c r="S86" s="17"/>
    </row>
    <row r="87" spans="1:19" ht="15" x14ac:dyDescent="0.2">
      <c r="A87" s="32"/>
      <c r="B87" s="32"/>
      <c r="C87" s="35"/>
      <c r="D87" s="32"/>
      <c r="E87" s="36"/>
      <c r="F87" s="32"/>
      <c r="G87" s="32"/>
      <c r="H87" s="33">
        <f t="shared" si="13"/>
        <v>0</v>
      </c>
      <c r="I87" s="33"/>
      <c r="J87" s="33">
        <f t="shared" si="14"/>
        <v>0</v>
      </c>
      <c r="K87" s="33"/>
      <c r="L87" s="33"/>
      <c r="M87" s="33"/>
      <c r="N87" s="33">
        <f t="shared" si="15"/>
        <v>0</v>
      </c>
      <c r="O87" s="33"/>
      <c r="P87" s="33"/>
      <c r="Q87" s="33"/>
      <c r="R87" s="33">
        <f t="shared" si="12"/>
        <v>0</v>
      </c>
      <c r="S87" s="17"/>
    </row>
    <row r="88" spans="1:19" ht="63.75" x14ac:dyDescent="0.2">
      <c r="A88" s="32">
        <v>2</v>
      </c>
      <c r="B88" s="37" t="s">
        <v>78</v>
      </c>
      <c r="C88" s="35">
        <v>45049</v>
      </c>
      <c r="D88" s="32"/>
      <c r="E88" s="36" t="s">
        <v>79</v>
      </c>
      <c r="F88" s="32">
        <v>2</v>
      </c>
      <c r="G88" s="32">
        <v>2</v>
      </c>
      <c r="H88" s="33">
        <f t="shared" si="13"/>
        <v>4</v>
      </c>
      <c r="I88" s="33">
        <v>600</v>
      </c>
      <c r="J88" s="33">
        <f t="shared" si="14"/>
        <v>2400</v>
      </c>
      <c r="K88" s="33" t="s">
        <v>21</v>
      </c>
      <c r="L88" s="33">
        <v>0.5</v>
      </c>
      <c r="M88" s="33">
        <v>500</v>
      </c>
      <c r="N88" s="33">
        <f t="shared" si="15"/>
        <v>250</v>
      </c>
      <c r="O88" s="33" t="s">
        <v>22</v>
      </c>
      <c r="P88" s="33">
        <v>2</v>
      </c>
      <c r="Q88" s="33">
        <v>106</v>
      </c>
      <c r="R88" s="33">
        <f t="shared" si="12"/>
        <v>212</v>
      </c>
      <c r="S88" s="17"/>
    </row>
    <row r="89" spans="1:19" ht="38.25" x14ac:dyDescent="0.2">
      <c r="A89" s="32"/>
      <c r="B89" s="32"/>
      <c r="C89" s="35"/>
      <c r="D89" s="32"/>
      <c r="E89" s="36"/>
      <c r="F89" s="32"/>
      <c r="G89" s="32"/>
      <c r="H89" s="33">
        <f t="shared" si="13"/>
        <v>0</v>
      </c>
      <c r="I89" s="33"/>
      <c r="J89" s="33">
        <f t="shared" si="14"/>
        <v>0</v>
      </c>
      <c r="K89" s="33"/>
      <c r="L89" s="33"/>
      <c r="M89" s="33"/>
      <c r="N89" s="33">
        <f t="shared" si="15"/>
        <v>0</v>
      </c>
      <c r="O89" s="33" t="s">
        <v>80</v>
      </c>
      <c r="P89" s="33">
        <v>2</v>
      </c>
      <c r="Q89" s="33">
        <v>8</v>
      </c>
      <c r="R89" s="33">
        <f t="shared" si="12"/>
        <v>16</v>
      </c>
      <c r="S89" s="17"/>
    </row>
    <row r="90" spans="1:19" ht="38.25" x14ac:dyDescent="0.2">
      <c r="A90" s="32"/>
      <c r="B90" s="32"/>
      <c r="C90" s="35"/>
      <c r="D90" s="32"/>
      <c r="E90" s="36"/>
      <c r="F90" s="32"/>
      <c r="G90" s="32"/>
      <c r="H90" s="33">
        <f t="shared" si="13"/>
        <v>0</v>
      </c>
      <c r="I90" s="33"/>
      <c r="J90" s="33">
        <f t="shared" si="14"/>
        <v>0</v>
      </c>
      <c r="K90" s="33"/>
      <c r="L90" s="33"/>
      <c r="M90" s="33"/>
      <c r="N90" s="33">
        <f t="shared" si="15"/>
        <v>0</v>
      </c>
      <c r="O90" s="33" t="s">
        <v>81</v>
      </c>
      <c r="P90" s="33">
        <v>1</v>
      </c>
      <c r="Q90" s="33">
        <v>8</v>
      </c>
      <c r="R90" s="33">
        <f t="shared" si="12"/>
        <v>8</v>
      </c>
      <c r="S90" s="17"/>
    </row>
    <row r="91" spans="1:19" ht="38.25" x14ac:dyDescent="0.2">
      <c r="A91" s="32"/>
      <c r="B91" s="32"/>
      <c r="C91" s="35"/>
      <c r="D91" s="32"/>
      <c r="E91" s="36"/>
      <c r="F91" s="32"/>
      <c r="G91" s="32"/>
      <c r="H91" s="33">
        <f t="shared" si="13"/>
        <v>0</v>
      </c>
      <c r="I91" s="33"/>
      <c r="J91" s="33">
        <f t="shared" si="14"/>
        <v>0</v>
      </c>
      <c r="K91" s="33"/>
      <c r="L91" s="33"/>
      <c r="M91" s="33"/>
      <c r="N91" s="33">
        <f t="shared" si="15"/>
        <v>0</v>
      </c>
      <c r="O91" s="33" t="s">
        <v>82</v>
      </c>
      <c r="P91" s="33">
        <v>1</v>
      </c>
      <c r="Q91" s="33">
        <v>154</v>
      </c>
      <c r="R91" s="33">
        <f t="shared" si="12"/>
        <v>154</v>
      </c>
      <c r="S91" s="17"/>
    </row>
    <row r="92" spans="1:19" ht="38.25" x14ac:dyDescent="0.2">
      <c r="A92" s="32"/>
      <c r="B92" s="32"/>
      <c r="C92" s="35"/>
      <c r="D92" s="32"/>
      <c r="E92" s="36"/>
      <c r="F92" s="32"/>
      <c r="G92" s="32"/>
      <c r="H92" s="33">
        <f t="shared" si="13"/>
        <v>0</v>
      </c>
      <c r="I92" s="33"/>
      <c r="J92" s="33">
        <f t="shared" si="14"/>
        <v>0</v>
      </c>
      <c r="K92" s="33"/>
      <c r="L92" s="33"/>
      <c r="M92" s="33"/>
      <c r="N92" s="33">
        <f t="shared" si="15"/>
        <v>0</v>
      </c>
      <c r="O92" s="33" t="s">
        <v>27</v>
      </c>
      <c r="P92" s="33">
        <v>1</v>
      </c>
      <c r="Q92" s="33">
        <v>13.5</v>
      </c>
      <c r="R92" s="33">
        <f t="shared" si="12"/>
        <v>13.5</v>
      </c>
      <c r="S92" s="17"/>
    </row>
    <row r="93" spans="1:19" ht="25.5" x14ac:dyDescent="0.2">
      <c r="A93" s="32"/>
      <c r="B93" s="32"/>
      <c r="C93" s="35"/>
      <c r="D93" s="32"/>
      <c r="E93" s="36"/>
      <c r="F93" s="32"/>
      <c r="G93" s="32"/>
      <c r="H93" s="33">
        <f t="shared" si="13"/>
        <v>0</v>
      </c>
      <c r="I93" s="33"/>
      <c r="J93" s="33">
        <f t="shared" si="14"/>
        <v>0</v>
      </c>
      <c r="K93" s="33"/>
      <c r="L93" s="33"/>
      <c r="M93" s="33"/>
      <c r="N93" s="33">
        <f t="shared" si="15"/>
        <v>0</v>
      </c>
      <c r="O93" s="33" t="s">
        <v>83</v>
      </c>
      <c r="P93" s="33">
        <v>1</v>
      </c>
      <c r="Q93" s="33">
        <v>11</v>
      </c>
      <c r="R93" s="33">
        <f t="shared" si="12"/>
        <v>11</v>
      </c>
      <c r="S93" s="17"/>
    </row>
    <row r="94" spans="1:19" ht="15" x14ac:dyDescent="0.2">
      <c r="A94" s="32"/>
      <c r="B94" s="32"/>
      <c r="C94" s="35"/>
      <c r="D94" s="32"/>
      <c r="E94" s="36"/>
      <c r="F94" s="32"/>
      <c r="G94" s="32"/>
      <c r="H94" s="33">
        <f t="shared" si="13"/>
        <v>0</v>
      </c>
      <c r="I94" s="33"/>
      <c r="J94" s="33">
        <f t="shared" si="14"/>
        <v>0</v>
      </c>
      <c r="K94" s="33"/>
      <c r="L94" s="33"/>
      <c r="M94" s="33"/>
      <c r="N94" s="33">
        <f t="shared" si="15"/>
        <v>0</v>
      </c>
      <c r="O94" s="33"/>
      <c r="P94" s="33"/>
      <c r="Q94" s="33"/>
      <c r="R94" s="33">
        <f t="shared" si="12"/>
        <v>0</v>
      </c>
      <c r="S94" s="17"/>
    </row>
    <row r="95" spans="1:19" ht="15" x14ac:dyDescent="0.2">
      <c r="A95" s="32">
        <v>3</v>
      </c>
      <c r="B95" s="32" t="s">
        <v>84</v>
      </c>
      <c r="C95" s="35">
        <v>45056</v>
      </c>
      <c r="D95" s="32"/>
      <c r="E95" s="36" t="s">
        <v>85</v>
      </c>
      <c r="F95" s="32">
        <v>0.8</v>
      </c>
      <c r="G95" s="32">
        <v>2</v>
      </c>
      <c r="H95" s="33">
        <f t="shared" si="13"/>
        <v>1.6</v>
      </c>
      <c r="I95" s="33">
        <v>600</v>
      </c>
      <c r="J95" s="33">
        <f t="shared" si="14"/>
        <v>960</v>
      </c>
      <c r="K95" s="33" t="s">
        <v>21</v>
      </c>
      <c r="L95" s="33">
        <v>0.5</v>
      </c>
      <c r="M95" s="33">
        <v>500</v>
      </c>
      <c r="N95" s="33">
        <f t="shared" si="15"/>
        <v>250</v>
      </c>
      <c r="O95" s="33"/>
      <c r="P95" s="33"/>
      <c r="Q95" s="33"/>
      <c r="R95" s="33">
        <f t="shared" si="12"/>
        <v>0</v>
      </c>
      <c r="S95" s="17"/>
    </row>
    <row r="96" spans="1:19" ht="15" x14ac:dyDescent="0.2">
      <c r="A96" s="32"/>
      <c r="B96" s="32"/>
      <c r="C96" s="35"/>
      <c r="D96" s="32"/>
      <c r="E96" s="36"/>
      <c r="F96" s="32"/>
      <c r="G96" s="32"/>
      <c r="H96" s="33">
        <f t="shared" si="13"/>
        <v>0</v>
      </c>
      <c r="I96" s="33"/>
      <c r="J96" s="33">
        <f t="shared" si="14"/>
        <v>0</v>
      </c>
      <c r="K96" s="33"/>
      <c r="L96" s="33"/>
      <c r="M96" s="33"/>
      <c r="N96" s="33">
        <f t="shared" si="15"/>
        <v>0</v>
      </c>
      <c r="O96" s="33"/>
      <c r="P96" s="33"/>
      <c r="Q96" s="33"/>
      <c r="R96" s="33">
        <f t="shared" si="12"/>
        <v>0</v>
      </c>
      <c r="S96" s="17"/>
    </row>
    <row r="97" spans="1:19" ht="38.25" x14ac:dyDescent="0.2">
      <c r="A97" s="32">
        <v>4</v>
      </c>
      <c r="B97" s="37" t="s">
        <v>86</v>
      </c>
      <c r="C97" s="35">
        <v>45064</v>
      </c>
      <c r="D97" s="32"/>
      <c r="E97" s="36" t="s">
        <v>87</v>
      </c>
      <c r="F97" s="32">
        <v>3</v>
      </c>
      <c r="G97" s="32">
        <v>2</v>
      </c>
      <c r="H97" s="33">
        <f t="shared" si="13"/>
        <v>6</v>
      </c>
      <c r="I97" s="33">
        <v>600</v>
      </c>
      <c r="J97" s="33">
        <f t="shared" si="14"/>
        <v>3600</v>
      </c>
      <c r="K97" s="33" t="s">
        <v>21</v>
      </c>
      <c r="L97" s="33">
        <v>0.5</v>
      </c>
      <c r="M97" s="33">
        <v>500</v>
      </c>
      <c r="N97" s="33">
        <f t="shared" si="15"/>
        <v>250</v>
      </c>
      <c r="O97" s="33" t="s">
        <v>88</v>
      </c>
      <c r="P97" s="33">
        <v>2</v>
      </c>
      <c r="Q97" s="33">
        <v>233</v>
      </c>
      <c r="R97" s="33">
        <f t="shared" si="12"/>
        <v>466</v>
      </c>
      <c r="S97" s="17"/>
    </row>
    <row r="98" spans="1:19" ht="25.5" x14ac:dyDescent="0.2">
      <c r="A98" s="32"/>
      <c r="B98" s="32"/>
      <c r="C98" s="35"/>
      <c r="D98" s="32"/>
      <c r="E98" s="36"/>
      <c r="F98" s="32"/>
      <c r="G98" s="32"/>
      <c r="H98" s="33">
        <f t="shared" si="13"/>
        <v>0</v>
      </c>
      <c r="I98" s="33"/>
      <c r="J98" s="33">
        <f t="shared" si="14"/>
        <v>0</v>
      </c>
      <c r="K98" s="33"/>
      <c r="L98" s="33"/>
      <c r="M98" s="33"/>
      <c r="N98" s="33">
        <f t="shared" si="15"/>
        <v>0</v>
      </c>
      <c r="O98" s="33" t="s">
        <v>89</v>
      </c>
      <c r="P98" s="33">
        <v>1</v>
      </c>
      <c r="Q98" s="33">
        <v>183</v>
      </c>
      <c r="R98" s="33">
        <f t="shared" si="12"/>
        <v>183</v>
      </c>
      <c r="S98" s="17"/>
    </row>
    <row r="99" spans="1:19" ht="25.5" x14ac:dyDescent="0.2">
      <c r="A99" s="32"/>
      <c r="B99" s="32"/>
      <c r="C99" s="35"/>
      <c r="D99" s="32"/>
      <c r="E99" s="36"/>
      <c r="F99" s="32"/>
      <c r="G99" s="32"/>
      <c r="H99" s="33">
        <f t="shared" si="13"/>
        <v>0</v>
      </c>
      <c r="I99" s="33"/>
      <c r="J99" s="33">
        <f t="shared" si="14"/>
        <v>0</v>
      </c>
      <c r="K99" s="33"/>
      <c r="L99" s="33"/>
      <c r="M99" s="33"/>
      <c r="N99" s="33">
        <f t="shared" si="15"/>
        <v>0</v>
      </c>
      <c r="O99" s="33" t="s">
        <v>90</v>
      </c>
      <c r="P99" s="33">
        <v>1</v>
      </c>
      <c r="Q99" s="33">
        <v>55</v>
      </c>
      <c r="R99" s="33">
        <f t="shared" si="12"/>
        <v>55</v>
      </c>
      <c r="S99" s="17"/>
    </row>
    <row r="100" spans="1:19" ht="25.5" x14ac:dyDescent="0.2">
      <c r="A100" s="32"/>
      <c r="B100" s="32"/>
      <c r="C100" s="35"/>
      <c r="D100" s="32"/>
      <c r="E100" s="36"/>
      <c r="F100" s="32"/>
      <c r="G100" s="32"/>
      <c r="H100" s="33">
        <f t="shared" si="13"/>
        <v>0</v>
      </c>
      <c r="I100" s="33"/>
      <c r="J100" s="33">
        <f t="shared" si="14"/>
        <v>0</v>
      </c>
      <c r="K100" s="33"/>
      <c r="L100" s="33"/>
      <c r="M100" s="33"/>
      <c r="N100" s="33">
        <f t="shared" si="15"/>
        <v>0</v>
      </c>
      <c r="O100" s="33" t="s">
        <v>91</v>
      </c>
      <c r="P100" s="33">
        <v>1</v>
      </c>
      <c r="Q100" s="33">
        <v>101</v>
      </c>
      <c r="R100" s="33">
        <f t="shared" si="12"/>
        <v>101</v>
      </c>
      <c r="S100" s="17"/>
    </row>
    <row r="101" spans="1:19" ht="25.5" x14ac:dyDescent="0.2">
      <c r="A101" s="32"/>
      <c r="B101" s="32"/>
      <c r="C101" s="35"/>
      <c r="D101" s="32"/>
      <c r="E101" s="36"/>
      <c r="F101" s="32"/>
      <c r="G101" s="32"/>
      <c r="H101" s="33">
        <f t="shared" si="13"/>
        <v>0</v>
      </c>
      <c r="I101" s="33"/>
      <c r="J101" s="33">
        <f t="shared" si="14"/>
        <v>0</v>
      </c>
      <c r="K101" s="33"/>
      <c r="L101" s="33"/>
      <c r="M101" s="33"/>
      <c r="N101" s="33">
        <f t="shared" si="15"/>
        <v>0</v>
      </c>
      <c r="O101" s="33" t="s">
        <v>92</v>
      </c>
      <c r="P101" s="33">
        <v>1</v>
      </c>
      <c r="Q101" s="33">
        <v>600</v>
      </c>
      <c r="R101" s="33">
        <f t="shared" si="12"/>
        <v>600</v>
      </c>
      <c r="S101" s="17"/>
    </row>
    <row r="102" spans="1:19" ht="15" x14ac:dyDescent="0.2">
      <c r="A102" s="32"/>
      <c r="B102" s="32"/>
      <c r="C102" s="35"/>
      <c r="D102" s="32"/>
      <c r="E102" s="36"/>
      <c r="F102" s="32"/>
      <c r="G102" s="32"/>
      <c r="H102" s="33">
        <f t="shared" si="13"/>
        <v>0</v>
      </c>
      <c r="I102" s="33"/>
      <c r="J102" s="33">
        <f t="shared" si="14"/>
        <v>0</v>
      </c>
      <c r="K102" s="33"/>
      <c r="L102" s="33"/>
      <c r="M102" s="33"/>
      <c r="N102" s="33">
        <f t="shared" si="15"/>
        <v>0</v>
      </c>
      <c r="O102" s="33"/>
      <c r="P102" s="33"/>
      <c r="Q102" s="33"/>
      <c r="R102" s="33">
        <f t="shared" si="12"/>
        <v>0</v>
      </c>
      <c r="S102" s="17"/>
    </row>
    <row r="103" spans="1:19" ht="38.25" x14ac:dyDescent="0.2">
      <c r="A103" s="32">
        <v>5</v>
      </c>
      <c r="B103" s="32" t="s">
        <v>93</v>
      </c>
      <c r="C103" s="35">
        <v>45069</v>
      </c>
      <c r="D103" s="32"/>
      <c r="E103" s="36" t="s">
        <v>94</v>
      </c>
      <c r="F103" s="32"/>
      <c r="G103" s="32"/>
      <c r="H103" s="33">
        <f t="shared" si="13"/>
        <v>0</v>
      </c>
      <c r="I103" s="33"/>
      <c r="J103" s="33">
        <f t="shared" si="14"/>
        <v>0</v>
      </c>
      <c r="K103" s="33"/>
      <c r="L103" s="33"/>
      <c r="M103" s="33"/>
      <c r="N103" s="33">
        <f t="shared" si="15"/>
        <v>0</v>
      </c>
      <c r="O103" s="33"/>
      <c r="P103" s="33"/>
      <c r="Q103" s="33"/>
      <c r="R103" s="33">
        <v>30504.41</v>
      </c>
      <c r="S103" s="17"/>
    </row>
    <row r="104" spans="1:19" x14ac:dyDescent="0.2">
      <c r="A104" s="32"/>
      <c r="B104" s="32"/>
      <c r="C104" s="32"/>
      <c r="D104" s="32"/>
      <c r="E104" s="32"/>
      <c r="F104" s="32"/>
      <c r="G104" s="32"/>
      <c r="H104" s="33">
        <f>F104*G104</f>
        <v>0</v>
      </c>
      <c r="I104" s="33"/>
      <c r="J104" s="33">
        <f>H104*I104</f>
        <v>0</v>
      </c>
      <c r="K104" s="33"/>
      <c r="L104" s="33"/>
      <c r="M104" s="33"/>
      <c r="N104" s="33">
        <f>L104*M104</f>
        <v>0</v>
      </c>
      <c r="O104" s="33"/>
      <c r="P104" s="33"/>
      <c r="Q104" s="33"/>
      <c r="R104" s="33">
        <f t="shared" si="12"/>
        <v>0</v>
      </c>
      <c r="S104" s="17"/>
    </row>
    <row r="105" spans="1:19" x14ac:dyDescent="0.2">
      <c r="A105" s="32"/>
      <c r="B105" s="32"/>
      <c r="C105" s="32"/>
      <c r="D105" s="32"/>
      <c r="E105" s="38" t="s">
        <v>66</v>
      </c>
      <c r="F105" s="32"/>
      <c r="G105" s="32"/>
      <c r="H105" s="39">
        <f>SUM(H83:H104)</f>
        <v>12.6</v>
      </c>
      <c r="I105" s="33"/>
      <c r="J105" s="39">
        <f>SUM(J83:J104)</f>
        <v>7560</v>
      </c>
      <c r="K105" s="33"/>
      <c r="L105" s="39">
        <f>SUM(L83:L104)</f>
        <v>2</v>
      </c>
      <c r="M105" s="33"/>
      <c r="N105" s="39">
        <f>SUM(N83:N104)</f>
        <v>1000</v>
      </c>
      <c r="O105" s="33"/>
      <c r="P105" s="33"/>
      <c r="Q105" s="33"/>
      <c r="R105" s="39">
        <f>SUM(R83:R104)</f>
        <v>32337.91</v>
      </c>
      <c r="S105" s="14">
        <f>J105+N105+R105</f>
        <v>40897.910000000003</v>
      </c>
    </row>
    <row r="106" spans="1:19" ht="15" x14ac:dyDescent="0.2">
      <c r="A106" s="32" t="s">
        <v>0</v>
      </c>
      <c r="B106" s="32"/>
      <c r="C106" s="32"/>
      <c r="D106" s="32"/>
      <c r="E106" s="34" t="s">
        <v>67</v>
      </c>
      <c r="F106" s="32"/>
      <c r="G106" s="32"/>
      <c r="H106" s="33">
        <f>F106*G106</f>
        <v>0</v>
      </c>
      <c r="I106" s="33"/>
      <c r="J106" s="33">
        <f>H106*I106</f>
        <v>0</v>
      </c>
      <c r="K106" s="33"/>
      <c r="L106" s="33"/>
      <c r="M106" s="33"/>
      <c r="N106" s="33">
        <f>L106*M106</f>
        <v>0</v>
      </c>
      <c r="O106" s="33"/>
      <c r="P106" s="33"/>
      <c r="Q106" s="33"/>
      <c r="R106" s="33">
        <f>P106</f>
        <v>0</v>
      </c>
      <c r="S106" s="21"/>
    </row>
    <row r="107" spans="1:19" ht="76.5" x14ac:dyDescent="0.2">
      <c r="A107" s="32">
        <v>1</v>
      </c>
      <c r="B107" s="37" t="s">
        <v>95</v>
      </c>
      <c r="C107" s="35">
        <v>45070</v>
      </c>
      <c r="D107" s="32"/>
      <c r="E107" s="34" t="s">
        <v>0</v>
      </c>
      <c r="F107" s="32">
        <v>12</v>
      </c>
      <c r="G107" s="32">
        <v>2</v>
      </c>
      <c r="H107" s="33">
        <f t="shared" ref="H107:H114" si="16">F107*G107</f>
        <v>24</v>
      </c>
      <c r="I107" s="33">
        <v>895</v>
      </c>
      <c r="J107" s="33">
        <f>H107*I107</f>
        <v>21480</v>
      </c>
      <c r="K107" s="33" t="s">
        <v>21</v>
      </c>
      <c r="L107" s="33">
        <v>1</v>
      </c>
      <c r="M107" s="33">
        <v>500</v>
      </c>
      <c r="N107" s="33">
        <f t="shared" ref="N107:N113" si="17">L107*M107</f>
        <v>500</v>
      </c>
      <c r="O107" s="33" t="s">
        <v>96</v>
      </c>
      <c r="P107" s="33">
        <v>3</v>
      </c>
      <c r="Q107" s="33">
        <v>208</v>
      </c>
      <c r="R107" s="33">
        <f>P107*Q107</f>
        <v>624</v>
      </c>
      <c r="S107" s="21"/>
    </row>
    <row r="108" spans="1:19" ht="25.5" x14ac:dyDescent="0.2">
      <c r="A108" s="32"/>
      <c r="B108" s="32"/>
      <c r="C108" s="32"/>
      <c r="D108" s="32"/>
      <c r="E108" s="34"/>
      <c r="F108" s="32"/>
      <c r="G108" s="32"/>
      <c r="H108" s="33">
        <f t="shared" si="16"/>
        <v>0</v>
      </c>
      <c r="I108" s="33"/>
      <c r="J108" s="33">
        <f>H108*I108</f>
        <v>0</v>
      </c>
      <c r="K108" s="33"/>
      <c r="L108" s="33"/>
      <c r="M108" s="33"/>
      <c r="N108" s="33">
        <f t="shared" si="17"/>
        <v>0</v>
      </c>
      <c r="O108" s="33" t="s">
        <v>97</v>
      </c>
      <c r="P108" s="33">
        <v>2</v>
      </c>
      <c r="Q108" s="33">
        <v>192</v>
      </c>
      <c r="R108" s="33">
        <f t="shared" ref="R108:R114" si="18">P108*Q108</f>
        <v>384</v>
      </c>
      <c r="S108" s="21"/>
    </row>
    <row r="109" spans="1:19" ht="25.5" x14ac:dyDescent="0.2">
      <c r="A109" s="32"/>
      <c r="B109" s="32"/>
      <c r="C109" s="32"/>
      <c r="D109" s="32"/>
      <c r="E109" s="34"/>
      <c r="F109" s="32"/>
      <c r="G109" s="32"/>
      <c r="H109" s="33">
        <f t="shared" si="16"/>
        <v>0</v>
      </c>
      <c r="I109" s="33"/>
      <c r="J109" s="33">
        <f t="shared" ref="J109:J114" si="19">H109*I109</f>
        <v>0</v>
      </c>
      <c r="K109" s="33"/>
      <c r="L109" s="33"/>
      <c r="M109" s="33"/>
      <c r="N109" s="33">
        <f t="shared" si="17"/>
        <v>0</v>
      </c>
      <c r="O109" s="33" t="s">
        <v>98</v>
      </c>
      <c r="P109" s="33">
        <v>1</v>
      </c>
      <c r="Q109" s="33">
        <v>1623</v>
      </c>
      <c r="R109" s="33">
        <f t="shared" si="18"/>
        <v>1623</v>
      </c>
      <c r="S109" s="21"/>
    </row>
    <row r="110" spans="1:19" ht="15" x14ac:dyDescent="0.2">
      <c r="A110" s="32"/>
      <c r="B110" s="32"/>
      <c r="C110" s="32"/>
      <c r="D110" s="32"/>
      <c r="E110" s="34"/>
      <c r="F110" s="32"/>
      <c r="G110" s="32"/>
      <c r="H110" s="33">
        <f t="shared" si="16"/>
        <v>0</v>
      </c>
      <c r="I110" s="33"/>
      <c r="J110" s="33">
        <f t="shared" si="19"/>
        <v>0</v>
      </c>
      <c r="K110" s="33"/>
      <c r="L110" s="33"/>
      <c r="M110" s="33"/>
      <c r="N110" s="33">
        <f t="shared" si="17"/>
        <v>0</v>
      </c>
      <c r="O110" s="33" t="s">
        <v>99</v>
      </c>
      <c r="P110" s="33">
        <v>1</v>
      </c>
      <c r="Q110" s="33">
        <v>194</v>
      </c>
      <c r="R110" s="33">
        <f t="shared" si="18"/>
        <v>194</v>
      </c>
      <c r="S110" s="21"/>
    </row>
    <row r="111" spans="1:19" ht="15" x14ac:dyDescent="0.2">
      <c r="A111" s="32"/>
      <c r="B111" s="32"/>
      <c r="C111" s="32"/>
      <c r="D111" s="32"/>
      <c r="E111" s="34"/>
      <c r="F111" s="32"/>
      <c r="G111" s="32"/>
      <c r="H111" s="33">
        <f t="shared" si="16"/>
        <v>0</v>
      </c>
      <c r="I111" s="33"/>
      <c r="J111" s="33">
        <f t="shared" si="19"/>
        <v>0</v>
      </c>
      <c r="K111" s="33"/>
      <c r="L111" s="33"/>
      <c r="M111" s="33"/>
      <c r="N111" s="33">
        <f t="shared" si="17"/>
        <v>0</v>
      </c>
      <c r="O111" s="33" t="s">
        <v>100</v>
      </c>
      <c r="P111" s="33">
        <v>1</v>
      </c>
      <c r="Q111" s="33">
        <v>65</v>
      </c>
      <c r="R111" s="33">
        <f t="shared" si="18"/>
        <v>65</v>
      </c>
      <c r="S111" s="21"/>
    </row>
    <row r="112" spans="1:19" ht="25.5" x14ac:dyDescent="0.2">
      <c r="A112" s="32"/>
      <c r="B112" s="32"/>
      <c r="C112" s="32"/>
      <c r="D112" s="32"/>
      <c r="E112" s="34"/>
      <c r="F112" s="32"/>
      <c r="G112" s="32"/>
      <c r="H112" s="33">
        <f t="shared" si="16"/>
        <v>0</v>
      </c>
      <c r="I112" s="33"/>
      <c r="J112" s="33">
        <f t="shared" si="19"/>
        <v>0</v>
      </c>
      <c r="K112" s="33"/>
      <c r="L112" s="33"/>
      <c r="M112" s="33"/>
      <c r="N112" s="33">
        <f t="shared" si="17"/>
        <v>0</v>
      </c>
      <c r="O112" s="33" t="s">
        <v>101</v>
      </c>
      <c r="P112" s="33">
        <v>140</v>
      </c>
      <c r="Q112" s="33">
        <v>12</v>
      </c>
      <c r="R112" s="33">
        <f t="shared" si="18"/>
        <v>1680</v>
      </c>
      <c r="S112" s="21"/>
    </row>
    <row r="113" spans="1:19" ht="15" x14ac:dyDescent="0.2">
      <c r="A113" s="32"/>
      <c r="B113" s="32"/>
      <c r="C113" s="32"/>
      <c r="D113" s="32"/>
      <c r="E113" s="34"/>
      <c r="F113" s="32"/>
      <c r="G113" s="32"/>
      <c r="H113" s="33">
        <f t="shared" si="16"/>
        <v>0</v>
      </c>
      <c r="I113" s="33"/>
      <c r="J113" s="33">
        <f t="shared" si="19"/>
        <v>0</v>
      </c>
      <c r="K113" s="33"/>
      <c r="L113" s="33"/>
      <c r="M113" s="33"/>
      <c r="N113" s="33">
        <f t="shared" si="17"/>
        <v>0</v>
      </c>
      <c r="O113" s="33" t="s">
        <v>102</v>
      </c>
      <c r="P113" s="33">
        <v>24</v>
      </c>
      <c r="Q113" s="33">
        <v>14</v>
      </c>
      <c r="R113" s="33">
        <f t="shared" si="18"/>
        <v>336</v>
      </c>
      <c r="S113" s="21"/>
    </row>
    <row r="114" spans="1:19" x14ac:dyDescent="0.2">
      <c r="A114" s="32"/>
      <c r="B114" s="32"/>
      <c r="C114" s="32"/>
      <c r="D114" s="32"/>
      <c r="E114" s="32"/>
      <c r="F114" s="32"/>
      <c r="G114" s="32"/>
      <c r="H114" s="33">
        <f t="shared" si="16"/>
        <v>0</v>
      </c>
      <c r="I114" s="33"/>
      <c r="J114" s="33">
        <f t="shared" si="19"/>
        <v>0</v>
      </c>
      <c r="K114" s="33"/>
      <c r="L114" s="33"/>
      <c r="M114" s="33"/>
      <c r="N114" s="33">
        <f>L114*M114</f>
        <v>0</v>
      </c>
      <c r="O114" s="33"/>
      <c r="P114" s="33"/>
      <c r="Q114" s="33"/>
      <c r="R114" s="33">
        <f t="shared" si="18"/>
        <v>0</v>
      </c>
      <c r="S114" s="14"/>
    </row>
    <row r="115" spans="1:19" x14ac:dyDescent="0.2">
      <c r="A115" s="32"/>
      <c r="B115" s="32"/>
      <c r="C115" s="32"/>
      <c r="D115" s="32"/>
      <c r="E115" s="38" t="s">
        <v>66</v>
      </c>
      <c r="F115" s="32"/>
      <c r="G115" s="32"/>
      <c r="H115" s="39">
        <f>SUM(H106:H114)</f>
        <v>24</v>
      </c>
      <c r="I115" s="33"/>
      <c r="J115" s="39">
        <f>SUM(J106:J114)</f>
        <v>21480</v>
      </c>
      <c r="K115" s="33"/>
      <c r="L115" s="39">
        <f>SUM(L106:L114)</f>
        <v>1</v>
      </c>
      <c r="M115" s="33"/>
      <c r="N115" s="39">
        <f>SUM(N106:N114)</f>
        <v>500</v>
      </c>
      <c r="O115" s="33"/>
      <c r="P115" s="33"/>
      <c r="Q115" s="33"/>
      <c r="R115" s="39">
        <f>SUM(R106:R114)</f>
        <v>4906</v>
      </c>
      <c r="S115" s="14">
        <f>J115+N115+R115</f>
        <v>26886</v>
      </c>
    </row>
    <row r="116" spans="1:19" ht="30" x14ac:dyDescent="0.2">
      <c r="A116" s="32"/>
      <c r="B116" s="32"/>
      <c r="C116" s="32"/>
      <c r="D116" s="32"/>
      <c r="E116" s="34" t="s">
        <v>70</v>
      </c>
      <c r="F116" s="32"/>
      <c r="G116" s="32"/>
      <c r="H116" s="33">
        <f>F116*G116</f>
        <v>0</v>
      </c>
      <c r="I116" s="33"/>
      <c r="J116" s="33">
        <f>H116*I116</f>
        <v>0</v>
      </c>
      <c r="K116" s="33"/>
      <c r="L116" s="33"/>
      <c r="M116" s="33"/>
      <c r="N116" s="33">
        <f>L116*M116</f>
        <v>0</v>
      </c>
      <c r="O116" s="33"/>
      <c r="P116" s="33"/>
      <c r="Q116" s="33"/>
      <c r="R116" s="33">
        <f>P116*Q116</f>
        <v>0</v>
      </c>
      <c r="S116" s="21"/>
    </row>
    <row r="117" spans="1:19" ht="15" x14ac:dyDescent="0.2">
      <c r="A117" s="32"/>
      <c r="B117" s="32"/>
      <c r="C117" s="35"/>
      <c r="D117" s="32"/>
      <c r="E117" s="34"/>
      <c r="F117" s="32"/>
      <c r="G117" s="32"/>
      <c r="H117" s="33">
        <f>F117*G117</f>
        <v>0</v>
      </c>
      <c r="I117" s="33"/>
      <c r="J117" s="33">
        <f t="shared" ref="J117:J118" si="20">H117*I117</f>
        <v>0</v>
      </c>
      <c r="K117" s="33"/>
      <c r="L117" s="33"/>
      <c r="M117" s="33"/>
      <c r="N117" s="33">
        <f>L117*M117</f>
        <v>0</v>
      </c>
      <c r="O117" s="33"/>
      <c r="P117" s="33"/>
      <c r="Q117" s="33"/>
      <c r="R117" s="33">
        <f t="shared" ref="R117:R118" si="21">P117*Q117</f>
        <v>0</v>
      </c>
      <c r="S117" s="21"/>
    </row>
    <row r="118" spans="1:19" x14ac:dyDescent="0.2">
      <c r="A118" s="32"/>
      <c r="B118" s="32"/>
      <c r="C118" s="32"/>
      <c r="D118" s="32"/>
      <c r="E118" s="32"/>
      <c r="F118" s="32"/>
      <c r="G118" s="32"/>
      <c r="H118" s="33">
        <f>F118*G118</f>
        <v>0</v>
      </c>
      <c r="I118" s="33"/>
      <c r="J118" s="33">
        <f t="shared" si="20"/>
        <v>0</v>
      </c>
      <c r="K118" s="33"/>
      <c r="L118" s="33"/>
      <c r="M118" s="33"/>
      <c r="N118" s="33">
        <f>L118*M118</f>
        <v>0</v>
      </c>
      <c r="O118" s="33"/>
      <c r="P118" s="33"/>
      <c r="Q118" s="33"/>
      <c r="R118" s="33">
        <f t="shared" si="21"/>
        <v>0</v>
      </c>
      <c r="S118" s="21"/>
    </row>
    <row r="119" spans="1:19" x14ac:dyDescent="0.2">
      <c r="A119" s="32"/>
      <c r="B119" s="32"/>
      <c r="C119" s="32"/>
      <c r="D119" s="32"/>
      <c r="E119" s="38" t="s">
        <v>66</v>
      </c>
      <c r="F119" s="32"/>
      <c r="G119" s="32"/>
      <c r="H119" s="39">
        <f>SUM(H116:H118)</f>
        <v>0</v>
      </c>
      <c r="I119" s="33"/>
      <c r="J119" s="39">
        <f>SUM(J117:J118)</f>
        <v>0</v>
      </c>
      <c r="K119" s="33"/>
      <c r="L119" s="39">
        <f>SUM(L116:L118)</f>
        <v>0</v>
      </c>
      <c r="M119" s="33"/>
      <c r="N119" s="39">
        <f>SUM(N116:N118)</f>
        <v>0</v>
      </c>
      <c r="O119" s="33"/>
      <c r="P119" s="33"/>
      <c r="Q119" s="33"/>
      <c r="R119" s="39">
        <f>SUM(R116:R118)</f>
        <v>0</v>
      </c>
      <c r="S119" s="14">
        <f>J119+N119+R119</f>
        <v>0</v>
      </c>
    </row>
    <row r="120" spans="1:19" x14ac:dyDescent="0.2">
      <c r="A120" s="32"/>
      <c r="B120" s="32"/>
      <c r="C120" s="32"/>
      <c r="D120" s="32"/>
      <c r="E120" s="38" t="s">
        <v>66</v>
      </c>
      <c r="F120" s="32"/>
      <c r="G120" s="32"/>
      <c r="H120" s="39">
        <f>H105+H115+H119</f>
        <v>36.6</v>
      </c>
      <c r="I120" s="33"/>
      <c r="J120" s="39">
        <f>J105+J115+J119</f>
        <v>29040</v>
      </c>
      <c r="K120" s="33"/>
      <c r="L120" s="39">
        <f>L105+L115+L119</f>
        <v>3</v>
      </c>
      <c r="M120" s="33"/>
      <c r="N120" s="39">
        <f>N105+N115+N119</f>
        <v>1500</v>
      </c>
      <c r="O120" s="33"/>
      <c r="P120" s="33"/>
      <c r="Q120" s="33"/>
      <c r="R120" s="39">
        <f>R105+R115+R119</f>
        <v>37243.910000000003</v>
      </c>
      <c r="S120" s="20">
        <f>SUM(S83:S119)</f>
        <v>67783.91</v>
      </c>
    </row>
    <row r="121" spans="1:19" x14ac:dyDescent="0.2">
      <c r="A121" s="26"/>
      <c r="B121" s="26"/>
      <c r="C121" s="40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41">
        <f>J120+N120+R120</f>
        <v>67783.91</v>
      </c>
      <c r="S121" s="24" t="s">
        <v>0</v>
      </c>
    </row>
    <row r="123" spans="1:19" ht="20.25" x14ac:dyDescent="0.3">
      <c r="F123" t="s">
        <v>0</v>
      </c>
      <c r="H123" s="1" t="s">
        <v>103</v>
      </c>
      <c r="O123" s="25"/>
    </row>
    <row r="124" spans="1:19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6"/>
      <c r="P124" s="42"/>
      <c r="Q124" s="42"/>
      <c r="R124" s="42"/>
    </row>
    <row r="125" spans="1:19" x14ac:dyDescent="0.2">
      <c r="A125" s="43" t="s">
        <v>2</v>
      </c>
      <c r="B125" s="43" t="s">
        <v>3</v>
      </c>
      <c r="C125" s="43" t="s">
        <v>4</v>
      </c>
      <c r="D125" s="43" t="s">
        <v>5</v>
      </c>
      <c r="E125" s="43" t="s">
        <v>6</v>
      </c>
      <c r="F125" s="27" t="s">
        <v>7</v>
      </c>
      <c r="G125" s="27" t="s">
        <v>8</v>
      </c>
      <c r="H125" s="44" t="s">
        <v>9</v>
      </c>
      <c r="I125" s="44"/>
      <c r="J125" s="44"/>
      <c r="K125" s="43"/>
      <c r="L125" s="44" t="s">
        <v>10</v>
      </c>
      <c r="M125" s="44"/>
      <c r="N125" s="44"/>
      <c r="O125" s="44" t="s">
        <v>11</v>
      </c>
      <c r="P125" s="44"/>
      <c r="Q125" s="44"/>
      <c r="R125" s="44"/>
    </row>
    <row r="126" spans="1:19" ht="25.5" x14ac:dyDescent="0.2">
      <c r="A126" s="45"/>
      <c r="B126" s="45"/>
      <c r="C126" s="45"/>
      <c r="D126" s="45"/>
      <c r="E126" s="45"/>
      <c r="F126" s="30"/>
      <c r="G126" s="30"/>
      <c r="H126" s="46" t="s">
        <v>12</v>
      </c>
      <c r="I126" s="31" t="s">
        <v>13</v>
      </c>
      <c r="J126" s="46" t="s">
        <v>14</v>
      </c>
      <c r="K126" s="47"/>
      <c r="L126" s="46" t="s">
        <v>12</v>
      </c>
      <c r="M126" s="46" t="s">
        <v>15</v>
      </c>
      <c r="N126" s="46" t="s">
        <v>14</v>
      </c>
      <c r="O126" s="31" t="s">
        <v>16</v>
      </c>
      <c r="P126" s="46" t="s">
        <v>12</v>
      </c>
      <c r="Q126" s="46" t="s">
        <v>15</v>
      </c>
      <c r="R126" s="46" t="s">
        <v>14</v>
      </c>
    </row>
    <row r="127" spans="1:19" ht="15.75" x14ac:dyDescent="0.2">
      <c r="A127" s="48"/>
      <c r="B127" s="32"/>
      <c r="C127" s="48"/>
      <c r="D127" s="32"/>
      <c r="E127" s="12" t="s">
        <v>17</v>
      </c>
      <c r="F127" s="48"/>
      <c r="G127" s="48"/>
      <c r="H127" s="49">
        <f>F127*G127</f>
        <v>0</v>
      </c>
      <c r="I127" s="49"/>
      <c r="J127" s="49">
        <f>H127*I127</f>
        <v>0</v>
      </c>
      <c r="K127" s="49"/>
      <c r="L127" s="49"/>
      <c r="M127" s="49"/>
      <c r="N127" s="49">
        <f>L127*M127</f>
        <v>0</v>
      </c>
      <c r="O127" s="33"/>
      <c r="P127" s="49"/>
      <c r="Q127" s="49"/>
      <c r="R127" s="49">
        <f>P127*Q127</f>
        <v>0</v>
      </c>
      <c r="S127" s="14"/>
    </row>
    <row r="128" spans="1:19" ht="15" x14ac:dyDescent="0.2">
      <c r="A128" s="48"/>
      <c r="B128" s="32"/>
      <c r="C128" s="48"/>
      <c r="D128" s="48"/>
      <c r="E128" s="50" t="s">
        <v>18</v>
      </c>
      <c r="F128" s="48"/>
      <c r="G128" s="48"/>
      <c r="H128" s="49">
        <f>F128*G128</f>
        <v>0</v>
      </c>
      <c r="I128" s="49"/>
      <c r="J128" s="49">
        <f>H128*I128</f>
        <v>0</v>
      </c>
      <c r="K128" s="49"/>
      <c r="L128" s="49"/>
      <c r="M128" s="49"/>
      <c r="N128" s="49">
        <f>L128*M128</f>
        <v>0</v>
      </c>
      <c r="O128" s="33"/>
      <c r="P128" s="49"/>
      <c r="Q128" s="49"/>
      <c r="R128" s="49">
        <f t="shared" ref="R128:R132" si="22">P128*Q128</f>
        <v>0</v>
      </c>
      <c r="S128" s="14"/>
    </row>
    <row r="129" spans="1:19" ht="15" x14ac:dyDescent="0.2">
      <c r="A129" s="48"/>
      <c r="B129" s="32"/>
      <c r="C129" s="51"/>
      <c r="D129" s="48"/>
      <c r="E129" s="52"/>
      <c r="F129" s="48"/>
      <c r="G129" s="48"/>
      <c r="H129" s="49"/>
      <c r="I129" s="49"/>
      <c r="J129" s="49"/>
      <c r="K129" s="49"/>
      <c r="L129" s="49"/>
      <c r="M129" s="49"/>
      <c r="N129" s="49"/>
      <c r="O129" s="33"/>
      <c r="P129" s="49"/>
      <c r="Q129" s="49"/>
      <c r="R129" s="49"/>
      <c r="S129" s="17"/>
    </row>
    <row r="130" spans="1:19" ht="15" x14ac:dyDescent="0.2">
      <c r="A130" s="48">
        <v>1</v>
      </c>
      <c r="B130" s="32" t="s">
        <v>104</v>
      </c>
      <c r="C130" s="51">
        <v>45084</v>
      </c>
      <c r="D130" s="48"/>
      <c r="E130" s="52" t="s">
        <v>105</v>
      </c>
      <c r="F130" s="48"/>
      <c r="G130" s="48"/>
      <c r="H130" s="49"/>
      <c r="I130" s="49"/>
      <c r="J130" s="49"/>
      <c r="K130" s="49"/>
      <c r="L130" s="49"/>
      <c r="M130" s="49"/>
      <c r="N130" s="49"/>
      <c r="O130" s="33"/>
      <c r="P130" s="49"/>
      <c r="Q130" s="49"/>
      <c r="R130" s="49">
        <v>442604</v>
      </c>
      <c r="S130" s="17"/>
    </row>
    <row r="131" spans="1:19" ht="15" x14ac:dyDescent="0.2">
      <c r="A131" s="48"/>
      <c r="B131" s="32"/>
      <c r="C131" s="51"/>
      <c r="D131" s="48"/>
      <c r="E131" s="52"/>
      <c r="F131" s="48"/>
      <c r="G131" s="48"/>
      <c r="H131" s="49">
        <f t="shared" ref="H131" si="23">F131*G131</f>
        <v>0</v>
      </c>
      <c r="I131" s="49"/>
      <c r="J131" s="49">
        <f t="shared" ref="J131" si="24">H131*I131</f>
        <v>0</v>
      </c>
      <c r="K131" s="49"/>
      <c r="L131" s="49"/>
      <c r="M131" s="49"/>
      <c r="N131" s="49">
        <f t="shared" ref="N131" si="25">L131*M131</f>
        <v>0</v>
      </c>
      <c r="O131" s="33"/>
      <c r="P131" s="49"/>
      <c r="Q131" s="49"/>
      <c r="R131" s="49">
        <f t="shared" ref="R131" si="26">P131*Q131</f>
        <v>0</v>
      </c>
      <c r="S131" s="17"/>
    </row>
    <row r="132" spans="1:19" x14ac:dyDescent="0.2">
      <c r="A132" s="48"/>
      <c r="B132" s="32"/>
      <c r="C132" s="48"/>
      <c r="D132" s="48"/>
      <c r="E132" s="48"/>
      <c r="F132" s="48"/>
      <c r="G132" s="48"/>
      <c r="H132" s="49">
        <f>F132*G132</f>
        <v>0</v>
      </c>
      <c r="I132" s="49"/>
      <c r="J132" s="49">
        <f>H132*I132</f>
        <v>0</v>
      </c>
      <c r="K132" s="49"/>
      <c r="L132" s="49"/>
      <c r="M132" s="49"/>
      <c r="N132" s="49">
        <f>L132*M132</f>
        <v>0</v>
      </c>
      <c r="O132" s="33"/>
      <c r="P132" s="49"/>
      <c r="Q132" s="49"/>
      <c r="R132" s="49">
        <f t="shared" si="22"/>
        <v>0</v>
      </c>
      <c r="S132" s="17"/>
    </row>
    <row r="133" spans="1:19" x14ac:dyDescent="0.2">
      <c r="A133" s="48"/>
      <c r="B133" s="32"/>
      <c r="C133" s="48"/>
      <c r="D133" s="48"/>
      <c r="E133" s="53" t="s">
        <v>66</v>
      </c>
      <c r="F133" s="48"/>
      <c r="G133" s="48"/>
      <c r="H133" s="54">
        <f>SUM(H127:H132)</f>
        <v>0</v>
      </c>
      <c r="I133" s="49"/>
      <c r="J133" s="54">
        <f>SUM(J127:J132)</f>
        <v>0</v>
      </c>
      <c r="K133" s="49"/>
      <c r="L133" s="54">
        <f>SUM(L127:L132)</f>
        <v>0</v>
      </c>
      <c r="M133" s="49"/>
      <c r="N133" s="54">
        <f>SUM(N127:N132)</f>
        <v>0</v>
      </c>
      <c r="O133" s="33"/>
      <c r="P133" s="49"/>
      <c r="Q133" s="49"/>
      <c r="R133" s="54">
        <f>SUM(R127:R132)</f>
        <v>442604</v>
      </c>
      <c r="S133" s="14">
        <f>J133+N133+R133</f>
        <v>442604</v>
      </c>
    </row>
    <row r="134" spans="1:19" ht="15" x14ac:dyDescent="0.2">
      <c r="A134" s="48" t="s">
        <v>0</v>
      </c>
      <c r="B134" s="32"/>
      <c r="C134" s="48"/>
      <c r="D134" s="48"/>
      <c r="E134" s="50" t="s">
        <v>67</v>
      </c>
      <c r="F134" s="48"/>
      <c r="G134" s="48"/>
      <c r="H134" s="49">
        <f>F134*G134</f>
        <v>0</v>
      </c>
      <c r="I134" s="49"/>
      <c r="J134" s="49">
        <f>H134*I134</f>
        <v>0</v>
      </c>
      <c r="K134" s="49"/>
      <c r="L134" s="49"/>
      <c r="M134" s="49"/>
      <c r="N134" s="49">
        <f>L134*M134</f>
        <v>0</v>
      </c>
      <c r="O134" s="33"/>
      <c r="P134" s="49"/>
      <c r="Q134" s="49"/>
      <c r="R134" s="49">
        <f>P134</f>
        <v>0</v>
      </c>
      <c r="S134" s="21"/>
    </row>
    <row r="135" spans="1:19" ht="15" x14ac:dyDescent="0.2">
      <c r="A135" s="48"/>
      <c r="B135" s="32"/>
      <c r="C135" s="48"/>
      <c r="D135" s="48"/>
      <c r="E135" s="50"/>
      <c r="F135" s="48"/>
      <c r="G135" s="48"/>
      <c r="H135" s="49"/>
      <c r="I135" s="49"/>
      <c r="J135" s="49"/>
      <c r="K135" s="49"/>
      <c r="L135" s="49"/>
      <c r="M135" s="49"/>
      <c r="N135" s="49"/>
      <c r="O135" s="33"/>
      <c r="P135" s="49"/>
      <c r="Q135" s="49"/>
      <c r="R135" s="49"/>
      <c r="S135" s="21"/>
    </row>
    <row r="136" spans="1:19" ht="15" x14ac:dyDescent="0.2">
      <c r="A136" s="48"/>
      <c r="B136" s="32"/>
      <c r="C136" s="48"/>
      <c r="D136" s="48"/>
      <c r="E136" s="50"/>
      <c r="F136" s="48"/>
      <c r="G136" s="48"/>
      <c r="H136" s="49">
        <f t="shared" ref="H136" si="27">F136*G136</f>
        <v>0</v>
      </c>
      <c r="I136" s="49"/>
      <c r="J136" s="49">
        <f t="shared" ref="J136" si="28">H136*I136</f>
        <v>0</v>
      </c>
      <c r="K136" s="49"/>
      <c r="L136" s="49"/>
      <c r="M136" s="49"/>
      <c r="N136" s="49">
        <f t="shared" ref="N136" si="29">L136*M136</f>
        <v>0</v>
      </c>
      <c r="O136" s="33"/>
      <c r="P136" s="49"/>
      <c r="Q136" s="49"/>
      <c r="R136" s="49">
        <f t="shared" ref="R136" si="30">P136*Q136</f>
        <v>0</v>
      </c>
      <c r="S136" s="21"/>
    </row>
    <row r="137" spans="1:19" x14ac:dyDescent="0.2">
      <c r="A137" s="48"/>
      <c r="B137" s="32"/>
      <c r="C137" s="48"/>
      <c r="D137" s="48"/>
      <c r="E137" s="53" t="s">
        <v>66</v>
      </c>
      <c r="F137" s="48"/>
      <c r="G137" s="48"/>
      <c r="H137" s="54">
        <f>SUM(H134:H136)</f>
        <v>0</v>
      </c>
      <c r="I137" s="49"/>
      <c r="J137" s="54">
        <f>SUM(J134:J136)</f>
        <v>0</v>
      </c>
      <c r="K137" s="49"/>
      <c r="L137" s="54">
        <f>SUM(L134:L136)</f>
        <v>0</v>
      </c>
      <c r="M137" s="49"/>
      <c r="N137" s="54">
        <f>SUM(N134:N136)</f>
        <v>0</v>
      </c>
      <c r="O137" s="33"/>
      <c r="P137" s="49"/>
      <c r="Q137" s="49"/>
      <c r="R137" s="54">
        <f>SUM(R134:R136)</f>
        <v>0</v>
      </c>
      <c r="S137" s="14">
        <f>J137+N137+R137</f>
        <v>0</v>
      </c>
    </row>
    <row r="138" spans="1:19" ht="15" x14ac:dyDescent="0.2">
      <c r="A138" s="48"/>
      <c r="B138" s="32"/>
      <c r="C138" s="48"/>
      <c r="D138" s="48"/>
      <c r="E138" s="50" t="s">
        <v>70</v>
      </c>
      <c r="F138" s="48"/>
      <c r="G138" s="48"/>
      <c r="H138" s="49">
        <f>F138*G138</f>
        <v>0</v>
      </c>
      <c r="I138" s="49"/>
      <c r="J138" s="49">
        <f>H138*I138</f>
        <v>0</v>
      </c>
      <c r="K138" s="49"/>
      <c r="L138" s="49"/>
      <c r="M138" s="49"/>
      <c r="N138" s="49">
        <f>L138*M138</f>
        <v>0</v>
      </c>
      <c r="O138" s="33"/>
      <c r="P138" s="49"/>
      <c r="Q138" s="49"/>
      <c r="R138" s="49">
        <f>P138*Q138</f>
        <v>0</v>
      </c>
      <c r="S138" s="21"/>
    </row>
    <row r="139" spans="1:19" ht="25.5" x14ac:dyDescent="0.2">
      <c r="A139" s="48" t="s">
        <v>106</v>
      </c>
      <c r="B139" s="37" t="s">
        <v>107</v>
      </c>
      <c r="C139" s="51">
        <v>45082</v>
      </c>
      <c r="D139" s="48"/>
      <c r="E139" s="50" t="s">
        <v>72</v>
      </c>
      <c r="F139" s="48">
        <v>1.5</v>
      </c>
      <c r="G139" s="48">
        <v>1</v>
      </c>
      <c r="H139" s="49">
        <f>F139*G139</f>
        <v>1.5</v>
      </c>
      <c r="I139" s="49">
        <v>600</v>
      </c>
      <c r="J139" s="49">
        <f>H139*I139</f>
        <v>900</v>
      </c>
      <c r="K139" s="49" t="s">
        <v>21</v>
      </c>
      <c r="L139" s="49">
        <v>0.5</v>
      </c>
      <c r="M139" s="49">
        <v>500</v>
      </c>
      <c r="N139" s="49">
        <f>L139*M139</f>
        <v>250</v>
      </c>
      <c r="O139" s="33" t="s">
        <v>73</v>
      </c>
      <c r="P139" s="49">
        <v>0.5</v>
      </c>
      <c r="Q139" s="49">
        <v>65</v>
      </c>
      <c r="R139" s="49">
        <f>P139*Q139</f>
        <v>32.5</v>
      </c>
      <c r="S139" s="21"/>
    </row>
    <row r="140" spans="1:19" ht="15" x14ac:dyDescent="0.2">
      <c r="A140" s="10"/>
      <c r="B140" s="11"/>
      <c r="C140" s="16"/>
      <c r="D140" s="10"/>
      <c r="E140" s="15"/>
      <c r="F140" s="10"/>
      <c r="G140" s="10"/>
      <c r="H140" s="13">
        <f>F140*G140</f>
        <v>0</v>
      </c>
      <c r="I140" s="13"/>
      <c r="J140" s="13">
        <f t="shared" ref="J140:J141" si="31">H140*I140</f>
        <v>0</v>
      </c>
      <c r="K140" s="13"/>
      <c r="L140" s="13"/>
      <c r="M140" s="13"/>
      <c r="N140" s="13">
        <f>L140*M140</f>
        <v>0</v>
      </c>
      <c r="O140" s="18"/>
      <c r="P140" s="13"/>
      <c r="Q140" s="13"/>
      <c r="R140" s="13">
        <f t="shared" ref="R140:R141" si="32">P140*Q140</f>
        <v>0</v>
      </c>
      <c r="S140" s="21"/>
    </row>
    <row r="141" spans="1:19" x14ac:dyDescent="0.2">
      <c r="A141" s="10"/>
      <c r="B141" s="11"/>
      <c r="C141" s="10"/>
      <c r="D141" s="10"/>
      <c r="E141" s="10"/>
      <c r="F141" s="10"/>
      <c r="G141" s="10"/>
      <c r="H141" s="13">
        <f>F141*G141</f>
        <v>0</v>
      </c>
      <c r="I141" s="13"/>
      <c r="J141" s="13">
        <f t="shared" si="31"/>
        <v>0</v>
      </c>
      <c r="K141" s="13"/>
      <c r="L141" s="13"/>
      <c r="M141" s="13"/>
      <c r="N141" s="13">
        <f>L141*M141</f>
        <v>0</v>
      </c>
      <c r="O141" s="18"/>
      <c r="P141" s="13"/>
      <c r="Q141" s="13"/>
      <c r="R141" s="13">
        <f t="shared" si="32"/>
        <v>0</v>
      </c>
      <c r="S141" s="21"/>
    </row>
    <row r="142" spans="1:19" x14ac:dyDescent="0.2">
      <c r="A142" s="10"/>
      <c r="B142" s="11"/>
      <c r="C142" s="10"/>
      <c r="D142" s="10"/>
      <c r="E142" s="19" t="s">
        <v>66</v>
      </c>
      <c r="F142" s="10"/>
      <c r="G142" s="10"/>
      <c r="H142" s="20">
        <f>SUM(H138:H141)</f>
        <v>1.5</v>
      </c>
      <c r="I142" s="13"/>
      <c r="J142" s="20">
        <f>SUM(J139:J141)</f>
        <v>900</v>
      </c>
      <c r="K142" s="13"/>
      <c r="L142" s="20">
        <f>SUM(L138:L141)</f>
        <v>0.5</v>
      </c>
      <c r="M142" s="13"/>
      <c r="N142" s="20">
        <f>SUM(N138:N141)</f>
        <v>250</v>
      </c>
      <c r="O142" s="18"/>
      <c r="P142" s="13"/>
      <c r="Q142" s="13"/>
      <c r="R142" s="20">
        <f>SUM(R138:R141)</f>
        <v>32.5</v>
      </c>
      <c r="S142" s="14">
        <f>J142+N142+R142</f>
        <v>1182.5</v>
      </c>
    </row>
    <row r="143" spans="1:19" x14ac:dyDescent="0.2">
      <c r="A143" s="10"/>
      <c r="B143" s="11"/>
      <c r="C143" s="10"/>
      <c r="D143" s="10"/>
      <c r="E143" s="19" t="s">
        <v>66</v>
      </c>
      <c r="F143" s="10"/>
      <c r="G143" s="10"/>
      <c r="H143" s="20">
        <f>H133+H137+H142</f>
        <v>1.5</v>
      </c>
      <c r="I143" s="13"/>
      <c r="J143" s="20">
        <f>J133+J137+J142</f>
        <v>900</v>
      </c>
      <c r="K143" s="13"/>
      <c r="L143" s="20">
        <f>L133+L137+L142</f>
        <v>0.5</v>
      </c>
      <c r="M143" s="13"/>
      <c r="N143" s="20">
        <f>N133+N137+N142</f>
        <v>250</v>
      </c>
      <c r="O143" s="18"/>
      <c r="P143" s="13"/>
      <c r="Q143" s="13"/>
      <c r="R143" s="20">
        <f>R133+R137+R142</f>
        <v>442636.5</v>
      </c>
      <c r="S143" s="20">
        <f>SUM(S127:S142)</f>
        <v>443786.5</v>
      </c>
    </row>
    <row r="144" spans="1:19" x14ac:dyDescent="0.2">
      <c r="C144" s="23"/>
      <c r="O144" s="25"/>
      <c r="R144" s="24">
        <f>J143+N143+R143</f>
        <v>443786.5</v>
      </c>
      <c r="S144" s="24" t="s">
        <v>0</v>
      </c>
    </row>
    <row r="145" spans="1:19" ht="20.25" x14ac:dyDescent="0.3">
      <c r="F145" t="s">
        <v>0</v>
      </c>
      <c r="H145" s="1" t="s">
        <v>108</v>
      </c>
    </row>
    <row r="147" spans="1:19" x14ac:dyDescent="0.2">
      <c r="A147" s="2" t="s">
        <v>2</v>
      </c>
      <c r="B147" s="2" t="s">
        <v>3</v>
      </c>
      <c r="C147" s="2" t="s">
        <v>4</v>
      </c>
      <c r="D147" s="2" t="s">
        <v>5</v>
      </c>
      <c r="E147" s="2" t="s">
        <v>6</v>
      </c>
      <c r="F147" s="3" t="s">
        <v>7</v>
      </c>
      <c r="G147" s="3" t="s">
        <v>8</v>
      </c>
      <c r="H147" s="4" t="s">
        <v>9</v>
      </c>
      <c r="I147" s="4"/>
      <c r="J147" s="4"/>
      <c r="K147" s="2"/>
      <c r="L147" s="4" t="s">
        <v>10</v>
      </c>
      <c r="M147" s="4"/>
      <c r="N147" s="4"/>
      <c r="O147" s="4" t="s">
        <v>11</v>
      </c>
      <c r="P147" s="4"/>
      <c r="Q147" s="4"/>
      <c r="R147" s="4"/>
    </row>
    <row r="148" spans="1:19" ht="25.5" x14ac:dyDescent="0.2">
      <c r="A148" s="5"/>
      <c r="B148" s="5"/>
      <c r="C148" s="5"/>
      <c r="D148" s="5"/>
      <c r="E148" s="5"/>
      <c r="F148" s="6"/>
      <c r="G148" s="6"/>
      <c r="H148" s="7" t="s">
        <v>12</v>
      </c>
      <c r="I148" s="8" t="s">
        <v>13</v>
      </c>
      <c r="J148" s="7" t="s">
        <v>14</v>
      </c>
      <c r="K148" s="9"/>
      <c r="L148" s="7" t="s">
        <v>12</v>
      </c>
      <c r="M148" s="7" t="s">
        <v>15</v>
      </c>
      <c r="N148" s="7" t="s">
        <v>14</v>
      </c>
      <c r="O148" s="8" t="s">
        <v>16</v>
      </c>
      <c r="P148" s="7" t="s">
        <v>12</v>
      </c>
      <c r="Q148" s="7" t="s">
        <v>15</v>
      </c>
      <c r="R148" s="7" t="s">
        <v>14</v>
      </c>
    </row>
    <row r="149" spans="1:19" ht="15.75" x14ac:dyDescent="0.2">
      <c r="A149" s="10"/>
      <c r="B149" s="11"/>
      <c r="C149" s="10"/>
      <c r="D149" s="11"/>
      <c r="E149" s="12" t="s">
        <v>17</v>
      </c>
      <c r="F149" s="10"/>
      <c r="G149" s="10"/>
      <c r="H149" s="13">
        <f>F149*G149</f>
        <v>0</v>
      </c>
      <c r="I149" s="13"/>
      <c r="J149" s="13">
        <f>H149*I149</f>
        <v>0</v>
      </c>
      <c r="K149" s="13"/>
      <c r="L149" s="13"/>
      <c r="M149" s="13"/>
      <c r="N149" s="13">
        <f>L149*M149</f>
        <v>0</v>
      </c>
      <c r="O149" s="13"/>
      <c r="P149" s="13"/>
      <c r="Q149" s="13"/>
      <c r="R149" s="13">
        <f>P149*Q149</f>
        <v>0</v>
      </c>
      <c r="S149" s="14"/>
    </row>
    <row r="150" spans="1:19" ht="15" x14ac:dyDescent="0.2">
      <c r="A150" s="10"/>
      <c r="B150" s="11"/>
      <c r="C150" s="10"/>
      <c r="D150" s="10"/>
      <c r="E150" s="15" t="s">
        <v>18</v>
      </c>
      <c r="F150" s="10"/>
      <c r="G150" s="10"/>
      <c r="H150" s="13">
        <f>F150*G150</f>
        <v>0</v>
      </c>
      <c r="I150" s="13"/>
      <c r="J150" s="13">
        <f>H150*I150</f>
        <v>0</v>
      </c>
      <c r="K150" s="13"/>
      <c r="L150" s="13"/>
      <c r="M150" s="13"/>
      <c r="N150" s="13">
        <f>L150*M150</f>
        <v>0</v>
      </c>
      <c r="O150" s="13"/>
      <c r="P150" s="13"/>
      <c r="Q150" s="13"/>
      <c r="R150" s="13">
        <f t="shared" ref="R150:R152" si="33">P150*Q150</f>
        <v>0</v>
      </c>
      <c r="S150" s="14"/>
    </row>
    <row r="151" spans="1:19" ht="38.25" x14ac:dyDescent="0.2">
      <c r="A151" s="10">
        <v>1</v>
      </c>
      <c r="B151" s="11" t="s">
        <v>109</v>
      </c>
      <c r="C151" s="16">
        <v>45121</v>
      </c>
      <c r="D151" s="10"/>
      <c r="E151" s="55" t="s">
        <v>77</v>
      </c>
      <c r="F151" s="10">
        <v>1</v>
      </c>
      <c r="G151" s="10">
        <v>1</v>
      </c>
      <c r="H151" s="13">
        <f>F151*G151</f>
        <v>1</v>
      </c>
      <c r="I151" s="13">
        <v>600</v>
      </c>
      <c r="J151" s="13">
        <f>H151*I151</f>
        <v>600</v>
      </c>
      <c r="K151" s="13"/>
      <c r="L151" s="13"/>
      <c r="M151" s="13"/>
      <c r="N151" s="13">
        <f>L151*M151</f>
        <v>0</v>
      </c>
      <c r="O151" s="13" t="s">
        <v>29</v>
      </c>
      <c r="P151" s="13">
        <v>0.1</v>
      </c>
      <c r="Q151" s="13">
        <v>70</v>
      </c>
      <c r="R151" s="13">
        <f t="shared" si="33"/>
        <v>7</v>
      </c>
      <c r="S151" s="17"/>
    </row>
    <row r="152" spans="1:19" x14ac:dyDescent="0.2">
      <c r="A152" s="10"/>
      <c r="B152" s="11"/>
      <c r="C152" s="10"/>
      <c r="D152" s="10"/>
      <c r="E152" s="10"/>
      <c r="F152" s="10"/>
      <c r="G152" s="10"/>
      <c r="H152" s="13">
        <f>F152*G152</f>
        <v>0</v>
      </c>
      <c r="I152" s="13"/>
      <c r="J152" s="13">
        <f>H152*I152</f>
        <v>0</v>
      </c>
      <c r="K152" s="13"/>
      <c r="L152" s="13"/>
      <c r="M152" s="13"/>
      <c r="N152" s="13">
        <f>L152*M152</f>
        <v>0</v>
      </c>
      <c r="O152" s="13"/>
      <c r="P152" s="13"/>
      <c r="Q152" s="13"/>
      <c r="R152" s="13">
        <f t="shared" si="33"/>
        <v>0</v>
      </c>
      <c r="S152" s="17"/>
    </row>
    <row r="153" spans="1:19" ht="25.5" x14ac:dyDescent="0.2">
      <c r="A153" s="10">
        <v>2</v>
      </c>
      <c r="B153" s="11" t="s">
        <v>110</v>
      </c>
      <c r="C153" s="16">
        <v>45108</v>
      </c>
      <c r="D153" s="10"/>
      <c r="E153" s="10"/>
      <c r="F153" s="10"/>
      <c r="G153" s="10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>
        <v>34000</v>
      </c>
      <c r="S153" s="17"/>
    </row>
    <row r="154" spans="1:19" x14ac:dyDescent="0.2">
      <c r="A154" s="10"/>
      <c r="B154" s="11"/>
      <c r="C154" s="10"/>
      <c r="D154" s="10"/>
      <c r="E154" s="10"/>
      <c r="F154" s="10"/>
      <c r="G154" s="1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7"/>
    </row>
    <row r="155" spans="1:19" x14ac:dyDescent="0.2">
      <c r="A155" s="10"/>
      <c r="B155" s="11"/>
      <c r="C155" s="10"/>
      <c r="D155" s="10"/>
      <c r="E155" s="19" t="s">
        <v>66</v>
      </c>
      <c r="F155" s="10"/>
      <c r="G155" s="10"/>
      <c r="H155" s="20">
        <f>SUM(H149:H152)</f>
        <v>1</v>
      </c>
      <c r="I155" s="13"/>
      <c r="J155" s="20">
        <f>SUM(J149:J152)</f>
        <v>600</v>
      </c>
      <c r="K155" s="13"/>
      <c r="L155" s="20">
        <f>SUM(L149:L152)</f>
        <v>0</v>
      </c>
      <c r="M155" s="13"/>
      <c r="N155" s="20">
        <f>SUM(N149:N152)</f>
        <v>0</v>
      </c>
      <c r="O155" s="13"/>
      <c r="P155" s="13"/>
      <c r="Q155" s="13"/>
      <c r="R155" s="20">
        <f>SUM(R149:R153)</f>
        <v>34007</v>
      </c>
      <c r="S155" s="14">
        <f>J155+N155+R155</f>
        <v>34607</v>
      </c>
    </row>
    <row r="156" spans="1:19" ht="15" x14ac:dyDescent="0.2">
      <c r="A156" s="10" t="s">
        <v>0</v>
      </c>
      <c r="B156" s="11"/>
      <c r="C156" s="10"/>
      <c r="D156" s="10"/>
      <c r="E156" s="15" t="s">
        <v>67</v>
      </c>
      <c r="F156" s="10"/>
      <c r="G156" s="10"/>
      <c r="H156" s="13">
        <f>F156*G156</f>
        <v>0</v>
      </c>
      <c r="I156" s="13"/>
      <c r="J156" s="13">
        <f>H156*I156</f>
        <v>0</v>
      </c>
      <c r="K156" s="13"/>
      <c r="L156" s="13"/>
      <c r="M156" s="13"/>
      <c r="N156" s="13">
        <f>L156*M156</f>
        <v>0</v>
      </c>
      <c r="O156" s="13"/>
      <c r="P156" s="13"/>
      <c r="Q156" s="13"/>
      <c r="R156" s="13">
        <f>P156</f>
        <v>0</v>
      </c>
      <c r="S156" s="21"/>
    </row>
    <row r="157" spans="1:19" ht="15" x14ac:dyDescent="0.2">
      <c r="A157" s="10" t="s">
        <v>0</v>
      </c>
      <c r="B157" s="11"/>
      <c r="C157" s="16"/>
      <c r="D157" s="10"/>
      <c r="E157" s="15"/>
      <c r="F157" s="10"/>
      <c r="G157" s="10"/>
      <c r="H157" s="13">
        <f t="shared" ref="H157:H160" si="34">F157*G157</f>
        <v>0</v>
      </c>
      <c r="I157" s="13"/>
      <c r="J157" s="13">
        <f>H157*I157</f>
        <v>0</v>
      </c>
      <c r="K157" s="13"/>
      <c r="L157" s="13"/>
      <c r="M157" s="13"/>
      <c r="N157" s="13">
        <f t="shared" ref="N157:N159" si="35">L157*M157</f>
        <v>0</v>
      </c>
      <c r="O157" s="13"/>
      <c r="P157" s="13"/>
      <c r="Q157" s="13"/>
      <c r="R157" s="13">
        <f>P157*Q157</f>
        <v>0</v>
      </c>
      <c r="S157" s="21"/>
    </row>
    <row r="158" spans="1:19" ht="38.25" x14ac:dyDescent="0.2">
      <c r="A158" s="10">
        <v>1</v>
      </c>
      <c r="B158" s="11" t="s">
        <v>111</v>
      </c>
      <c r="C158" s="16">
        <v>45127</v>
      </c>
      <c r="D158" s="10"/>
      <c r="E158" s="15"/>
      <c r="F158" s="10"/>
      <c r="G158" s="10"/>
      <c r="H158" s="13">
        <f t="shared" si="34"/>
        <v>0</v>
      </c>
      <c r="I158" s="13"/>
      <c r="J158" s="13">
        <f>H158*I158</f>
        <v>0</v>
      </c>
      <c r="K158" s="18" t="s">
        <v>112</v>
      </c>
      <c r="L158" s="13">
        <v>2</v>
      </c>
      <c r="M158" s="13">
        <v>1800</v>
      </c>
      <c r="N158" s="13">
        <f t="shared" si="35"/>
        <v>3600</v>
      </c>
      <c r="O158" s="18" t="s">
        <v>113</v>
      </c>
      <c r="P158" s="13">
        <v>4</v>
      </c>
      <c r="Q158" s="13">
        <v>700</v>
      </c>
      <c r="R158" s="13">
        <f t="shared" ref="R158:R160" si="36">P158*Q158</f>
        <v>2800</v>
      </c>
      <c r="S158" s="21"/>
    </row>
    <row r="159" spans="1:19" ht="38.25" x14ac:dyDescent="0.2">
      <c r="A159" s="10"/>
      <c r="B159" s="11"/>
      <c r="C159" s="10"/>
      <c r="D159" s="10"/>
      <c r="E159" s="15"/>
      <c r="F159" s="10"/>
      <c r="G159" s="10"/>
      <c r="H159" s="13">
        <f t="shared" si="34"/>
        <v>0</v>
      </c>
      <c r="I159" s="13"/>
      <c r="J159" s="13">
        <f t="shared" ref="J159:J160" si="37">H159*I159</f>
        <v>0</v>
      </c>
      <c r="K159" s="18"/>
      <c r="L159" s="13"/>
      <c r="M159" s="13"/>
      <c r="N159" s="13">
        <f t="shared" si="35"/>
        <v>0</v>
      </c>
      <c r="O159" s="18" t="s">
        <v>114</v>
      </c>
      <c r="P159" s="13">
        <v>1</v>
      </c>
      <c r="Q159" s="13">
        <v>9000</v>
      </c>
      <c r="R159" s="13">
        <f t="shared" si="36"/>
        <v>9000</v>
      </c>
      <c r="S159" s="21"/>
    </row>
    <row r="160" spans="1:19" x14ac:dyDescent="0.2">
      <c r="A160" s="10"/>
      <c r="B160" s="11"/>
      <c r="C160" s="10"/>
      <c r="D160" s="10"/>
      <c r="E160" s="10"/>
      <c r="F160" s="10"/>
      <c r="G160" s="10"/>
      <c r="H160" s="13">
        <f t="shared" si="34"/>
        <v>0</v>
      </c>
      <c r="I160" s="13"/>
      <c r="J160" s="13">
        <f t="shared" si="37"/>
        <v>0</v>
      </c>
      <c r="K160" s="13"/>
      <c r="L160" s="13"/>
      <c r="M160" s="13"/>
      <c r="N160" s="13">
        <f>L160*M160</f>
        <v>0</v>
      </c>
      <c r="O160" s="13"/>
      <c r="P160" s="13"/>
      <c r="Q160" s="13"/>
      <c r="R160" s="13">
        <f t="shared" si="36"/>
        <v>0</v>
      </c>
      <c r="S160" s="14"/>
    </row>
    <row r="161" spans="1:19" x14ac:dyDescent="0.2">
      <c r="A161" s="10"/>
      <c r="B161" s="11"/>
      <c r="C161" s="10"/>
      <c r="D161" s="10"/>
      <c r="E161" s="19" t="s">
        <v>66</v>
      </c>
      <c r="F161" s="10"/>
      <c r="G161" s="10"/>
      <c r="H161" s="20">
        <f>SUM(H156:H160)</f>
        <v>0</v>
      </c>
      <c r="I161" s="13"/>
      <c r="J161" s="20">
        <f>SUM(J156:J160)</f>
        <v>0</v>
      </c>
      <c r="K161" s="13"/>
      <c r="L161" s="20">
        <f>SUM(L156:L160)</f>
        <v>2</v>
      </c>
      <c r="M161" s="13"/>
      <c r="N161" s="20">
        <f>SUM(N156:N160)</f>
        <v>3600</v>
      </c>
      <c r="O161" s="13"/>
      <c r="P161" s="13"/>
      <c r="Q161" s="13"/>
      <c r="R161" s="20">
        <f>SUM(R156:R160)</f>
        <v>11800</v>
      </c>
      <c r="S161" s="14">
        <f>J161+N161+R161</f>
        <v>15400</v>
      </c>
    </row>
    <row r="162" spans="1:19" ht="15" x14ac:dyDescent="0.2">
      <c r="A162" s="10"/>
      <c r="B162" s="11"/>
      <c r="C162" s="10"/>
      <c r="D162" s="10"/>
      <c r="E162" s="15" t="s">
        <v>70</v>
      </c>
      <c r="F162" s="10"/>
      <c r="G162" s="10"/>
      <c r="H162" s="13">
        <f>F162*G162</f>
        <v>0</v>
      </c>
      <c r="I162" s="13"/>
      <c r="J162" s="13">
        <f>H162*I162</f>
        <v>0</v>
      </c>
      <c r="K162" s="13"/>
      <c r="L162" s="13"/>
      <c r="M162" s="13"/>
      <c r="N162" s="13">
        <f>L162*M162</f>
        <v>0</v>
      </c>
      <c r="O162" s="13"/>
      <c r="P162" s="13"/>
      <c r="Q162" s="13"/>
      <c r="R162" s="13">
        <f>P162*Q162</f>
        <v>0</v>
      </c>
      <c r="S162" s="21"/>
    </row>
    <row r="163" spans="1:19" ht="38.25" x14ac:dyDescent="0.2">
      <c r="A163" s="10">
        <v>1</v>
      </c>
      <c r="B163" s="11" t="s">
        <v>115</v>
      </c>
      <c r="C163" s="16">
        <v>45111</v>
      </c>
      <c r="D163" s="10"/>
      <c r="E163" s="15" t="s">
        <v>72</v>
      </c>
      <c r="F163" s="10">
        <v>1</v>
      </c>
      <c r="G163" s="10">
        <v>1</v>
      </c>
      <c r="H163" s="13">
        <f>F163*G163</f>
        <v>1</v>
      </c>
      <c r="I163" s="13">
        <v>600</v>
      </c>
      <c r="J163" s="13">
        <f>H163*I163</f>
        <v>600</v>
      </c>
      <c r="K163" s="13" t="s">
        <v>21</v>
      </c>
      <c r="L163" s="13">
        <v>0.5</v>
      </c>
      <c r="M163" s="13">
        <v>500</v>
      </c>
      <c r="N163" s="13">
        <f>L163*M163</f>
        <v>250</v>
      </c>
      <c r="O163" s="13" t="s">
        <v>73</v>
      </c>
      <c r="P163" s="13">
        <v>0.5</v>
      </c>
      <c r="Q163" s="13">
        <v>65</v>
      </c>
      <c r="R163" s="13">
        <f>P163*Q163</f>
        <v>32.5</v>
      </c>
      <c r="S163" s="21"/>
    </row>
    <row r="164" spans="1:19" ht="15" x14ac:dyDescent="0.2">
      <c r="A164" s="10"/>
      <c r="B164" s="11"/>
      <c r="C164" s="16"/>
      <c r="D164" s="10"/>
      <c r="E164" s="15"/>
      <c r="F164" s="10"/>
      <c r="G164" s="10"/>
      <c r="H164" s="13">
        <f>F164*G164</f>
        <v>0</v>
      </c>
      <c r="I164" s="13"/>
      <c r="J164" s="13">
        <f t="shared" ref="J164:J165" si="38">H164*I164</f>
        <v>0</v>
      </c>
      <c r="K164" s="13"/>
      <c r="L164" s="13"/>
      <c r="M164" s="13"/>
      <c r="N164" s="13">
        <f>L164*M164</f>
        <v>0</v>
      </c>
      <c r="O164" s="13"/>
      <c r="P164" s="13"/>
      <c r="Q164" s="13"/>
      <c r="R164" s="13">
        <f t="shared" ref="R164:R165" si="39">P164*Q164</f>
        <v>0</v>
      </c>
      <c r="S164" s="21"/>
    </row>
    <row r="165" spans="1:19" x14ac:dyDescent="0.2">
      <c r="A165" s="10"/>
      <c r="B165" s="11"/>
      <c r="C165" s="10"/>
      <c r="D165" s="10"/>
      <c r="E165" s="10"/>
      <c r="F165" s="10"/>
      <c r="G165" s="10"/>
      <c r="H165" s="13">
        <f>F165*G165</f>
        <v>0</v>
      </c>
      <c r="I165" s="13"/>
      <c r="J165" s="13">
        <f t="shared" si="38"/>
        <v>0</v>
      </c>
      <c r="K165" s="13"/>
      <c r="L165" s="13"/>
      <c r="M165" s="13"/>
      <c r="N165" s="13">
        <f>L165*M165</f>
        <v>0</v>
      </c>
      <c r="O165" s="13"/>
      <c r="P165" s="13"/>
      <c r="Q165" s="13"/>
      <c r="R165" s="13">
        <f t="shared" si="39"/>
        <v>0</v>
      </c>
      <c r="S165" s="21"/>
    </row>
    <row r="166" spans="1:19" x14ac:dyDescent="0.2">
      <c r="A166" s="10"/>
      <c r="B166" s="11"/>
      <c r="C166" s="10"/>
      <c r="D166" s="10"/>
      <c r="E166" s="19" t="s">
        <v>66</v>
      </c>
      <c r="F166" s="10"/>
      <c r="G166" s="10"/>
      <c r="H166" s="20">
        <f>SUM(H162:H165)</f>
        <v>1</v>
      </c>
      <c r="I166" s="13"/>
      <c r="J166" s="20">
        <f>SUM(J163:J165)</f>
        <v>600</v>
      </c>
      <c r="K166" s="13"/>
      <c r="L166" s="20">
        <f>SUM(L162:L165)</f>
        <v>0.5</v>
      </c>
      <c r="M166" s="13"/>
      <c r="N166" s="20">
        <f>SUM(N162:N165)</f>
        <v>250</v>
      </c>
      <c r="O166" s="13"/>
      <c r="P166" s="13"/>
      <c r="Q166" s="13"/>
      <c r="R166" s="20">
        <f>SUM(R162:R165)</f>
        <v>32.5</v>
      </c>
      <c r="S166" s="14">
        <f>J166+N166+R166</f>
        <v>882.5</v>
      </c>
    </row>
    <row r="167" spans="1:19" x14ac:dyDescent="0.2">
      <c r="A167" s="10"/>
      <c r="B167" s="11"/>
      <c r="C167" s="10"/>
      <c r="D167" s="10"/>
      <c r="E167" s="19" t="s">
        <v>66</v>
      </c>
      <c r="F167" s="10"/>
      <c r="G167" s="10"/>
      <c r="H167" s="20">
        <f>H155+H161+H166</f>
        <v>2</v>
      </c>
      <c r="I167" s="13"/>
      <c r="J167" s="20">
        <f>J155+J161+J166</f>
        <v>1200</v>
      </c>
      <c r="K167" s="13"/>
      <c r="L167" s="20">
        <f>L155+L161+L166</f>
        <v>2.5</v>
      </c>
      <c r="M167" s="13"/>
      <c r="N167" s="20">
        <f>N155+N161+N166</f>
        <v>3850</v>
      </c>
      <c r="O167" s="13"/>
      <c r="P167" s="13"/>
      <c r="Q167" s="13"/>
      <c r="R167" s="20">
        <f>R155+R161+R166</f>
        <v>45839.5</v>
      </c>
      <c r="S167" s="20">
        <f>SUM(S149:S166)</f>
        <v>50889.5</v>
      </c>
    </row>
    <row r="168" spans="1:19" x14ac:dyDescent="0.2">
      <c r="C168" s="23"/>
      <c r="R168" s="24">
        <f>J167+N167+R167</f>
        <v>50889.5</v>
      </c>
      <c r="S168" s="24" t="s">
        <v>0</v>
      </c>
    </row>
    <row r="169" spans="1:19" ht="20.25" x14ac:dyDescent="0.3">
      <c r="F169" t="s">
        <v>0</v>
      </c>
      <c r="H169" s="1" t="s">
        <v>116</v>
      </c>
    </row>
    <row r="171" spans="1:19" x14ac:dyDescent="0.2">
      <c r="A171" s="2" t="s">
        <v>2</v>
      </c>
      <c r="B171" s="2" t="s">
        <v>3</v>
      </c>
      <c r="C171" s="2" t="s">
        <v>4</v>
      </c>
      <c r="D171" s="2" t="s">
        <v>5</v>
      </c>
      <c r="E171" s="2" t="s">
        <v>6</v>
      </c>
      <c r="F171" s="3" t="s">
        <v>7</v>
      </c>
      <c r="G171" s="3" t="s">
        <v>8</v>
      </c>
      <c r="H171" s="4" t="s">
        <v>9</v>
      </c>
      <c r="I171" s="4"/>
      <c r="J171" s="4"/>
      <c r="K171" s="2"/>
      <c r="L171" s="4" t="s">
        <v>10</v>
      </c>
      <c r="M171" s="4"/>
      <c r="N171" s="4"/>
      <c r="O171" s="4" t="s">
        <v>11</v>
      </c>
      <c r="P171" s="4"/>
      <c r="Q171" s="4"/>
      <c r="R171" s="4"/>
    </row>
    <row r="172" spans="1:19" ht="25.5" x14ac:dyDescent="0.2">
      <c r="A172" s="5"/>
      <c r="B172" s="5"/>
      <c r="C172" s="5"/>
      <c r="D172" s="5"/>
      <c r="E172" s="5"/>
      <c r="F172" s="6"/>
      <c r="G172" s="6"/>
      <c r="H172" s="7" t="s">
        <v>12</v>
      </c>
      <c r="I172" s="8" t="s">
        <v>13</v>
      </c>
      <c r="J172" s="7" t="s">
        <v>14</v>
      </c>
      <c r="K172" s="9"/>
      <c r="L172" s="7" t="s">
        <v>12</v>
      </c>
      <c r="M172" s="7" t="s">
        <v>15</v>
      </c>
      <c r="N172" s="7" t="s">
        <v>14</v>
      </c>
      <c r="O172" s="8" t="s">
        <v>16</v>
      </c>
      <c r="P172" s="7" t="s">
        <v>12</v>
      </c>
      <c r="Q172" s="7" t="s">
        <v>15</v>
      </c>
      <c r="R172" s="7" t="s">
        <v>14</v>
      </c>
    </row>
    <row r="173" spans="1:19" ht="15.75" x14ac:dyDescent="0.2">
      <c r="A173" s="10"/>
      <c r="B173" s="11"/>
      <c r="C173" s="10"/>
      <c r="D173" s="11"/>
      <c r="E173" s="12" t="s">
        <v>17</v>
      </c>
      <c r="F173" s="10"/>
      <c r="G173" s="10"/>
      <c r="H173" s="13">
        <f>F173*G173</f>
        <v>0</v>
      </c>
      <c r="I173" s="13"/>
      <c r="J173" s="13">
        <f>H173*I173</f>
        <v>0</v>
      </c>
      <c r="K173" s="13"/>
      <c r="L173" s="13"/>
      <c r="M173" s="13"/>
      <c r="N173" s="13">
        <f>L173*M173</f>
        <v>0</v>
      </c>
      <c r="O173" s="13"/>
      <c r="P173" s="13"/>
      <c r="Q173" s="13"/>
      <c r="R173" s="13">
        <f>P173*Q173</f>
        <v>0</v>
      </c>
      <c r="S173" s="14"/>
    </row>
    <row r="174" spans="1:19" ht="15" x14ac:dyDescent="0.2">
      <c r="A174" s="10"/>
      <c r="B174" s="11"/>
      <c r="C174" s="10"/>
      <c r="D174" s="10"/>
      <c r="E174" s="15" t="s">
        <v>18</v>
      </c>
      <c r="F174" s="10"/>
      <c r="G174" s="10"/>
      <c r="H174" s="13">
        <f>F174*G174</f>
        <v>0</v>
      </c>
      <c r="I174" s="13"/>
      <c r="J174" s="13">
        <f>H174*I174</f>
        <v>0</v>
      </c>
      <c r="K174" s="13"/>
      <c r="L174" s="13"/>
      <c r="M174" s="13"/>
      <c r="N174" s="13">
        <f>L174*M174</f>
        <v>0</v>
      </c>
      <c r="O174" s="13"/>
      <c r="P174" s="13"/>
      <c r="Q174" s="13"/>
      <c r="R174" s="13">
        <f t="shared" ref="R174:R176" si="40">P174*Q174</f>
        <v>0</v>
      </c>
      <c r="S174" s="14"/>
    </row>
    <row r="175" spans="1:19" ht="38.25" x14ac:dyDescent="0.2">
      <c r="A175" s="10">
        <v>1</v>
      </c>
      <c r="B175" s="11" t="s">
        <v>117</v>
      </c>
      <c r="C175" s="16">
        <v>45166</v>
      </c>
      <c r="D175" s="10"/>
      <c r="E175" s="55" t="s">
        <v>85</v>
      </c>
      <c r="F175" s="10">
        <v>1</v>
      </c>
      <c r="G175" s="10">
        <v>2</v>
      </c>
      <c r="H175" s="13">
        <f>F175*G175</f>
        <v>2</v>
      </c>
      <c r="I175" s="13">
        <v>600</v>
      </c>
      <c r="J175" s="13">
        <f>H175*I175</f>
        <v>1200</v>
      </c>
      <c r="K175" s="13" t="s">
        <v>21</v>
      </c>
      <c r="L175" s="13">
        <v>0.5</v>
      </c>
      <c r="M175" s="13">
        <v>500</v>
      </c>
      <c r="N175" s="13">
        <f>L175*M175</f>
        <v>250</v>
      </c>
      <c r="O175" s="13"/>
      <c r="P175" s="13"/>
      <c r="Q175" s="13"/>
      <c r="R175" s="13">
        <f t="shared" si="40"/>
        <v>0</v>
      </c>
      <c r="S175" s="17"/>
    </row>
    <row r="176" spans="1:19" x14ac:dyDescent="0.2">
      <c r="A176" s="10"/>
      <c r="B176" s="11"/>
      <c r="C176" s="10"/>
      <c r="D176" s="10"/>
      <c r="E176" s="10"/>
      <c r="F176" s="10"/>
      <c r="G176" s="10"/>
      <c r="H176" s="13">
        <f>F176*G176</f>
        <v>0</v>
      </c>
      <c r="I176" s="13"/>
      <c r="J176" s="13">
        <f>H176*I176</f>
        <v>0</v>
      </c>
      <c r="K176" s="13"/>
      <c r="L176" s="13"/>
      <c r="M176" s="13"/>
      <c r="N176" s="13">
        <f>L176*M176</f>
        <v>0</v>
      </c>
      <c r="O176" s="13"/>
      <c r="P176" s="13"/>
      <c r="Q176" s="13"/>
      <c r="R176" s="13">
        <f t="shared" si="40"/>
        <v>0</v>
      </c>
      <c r="S176" s="17"/>
    </row>
    <row r="177" spans="1:19" x14ac:dyDescent="0.2">
      <c r="A177" s="10"/>
      <c r="B177" s="11"/>
      <c r="C177" s="10"/>
      <c r="D177" s="10"/>
      <c r="E177" s="19" t="s">
        <v>66</v>
      </c>
      <c r="F177" s="10"/>
      <c r="G177" s="10"/>
      <c r="H177" s="20">
        <f>SUM(H173:H176)</f>
        <v>2</v>
      </c>
      <c r="I177" s="13"/>
      <c r="J177" s="20">
        <f>SUM(J173:J176)</f>
        <v>1200</v>
      </c>
      <c r="K177" s="13"/>
      <c r="L177" s="20">
        <f>SUM(L173:L176)</f>
        <v>0.5</v>
      </c>
      <c r="M177" s="13"/>
      <c r="N177" s="20">
        <f>SUM(N173:N176)</f>
        <v>250</v>
      </c>
      <c r="O177" s="13"/>
      <c r="P177" s="13"/>
      <c r="Q177" s="13"/>
      <c r="R177" s="20">
        <f>SUM(R173:R176)</f>
        <v>0</v>
      </c>
      <c r="S177" s="14">
        <f>J177+N177+R177</f>
        <v>1450</v>
      </c>
    </row>
    <row r="178" spans="1:19" ht="15" x14ac:dyDescent="0.2">
      <c r="A178" s="10" t="s">
        <v>0</v>
      </c>
      <c r="B178" s="11"/>
      <c r="C178" s="10"/>
      <c r="D178" s="10"/>
      <c r="E178" s="15" t="s">
        <v>67</v>
      </c>
      <c r="F178" s="10"/>
      <c r="G178" s="10"/>
      <c r="H178" s="13">
        <f>F178*G178</f>
        <v>0</v>
      </c>
      <c r="I178" s="13"/>
      <c r="J178" s="13">
        <f>H178*I178</f>
        <v>0</v>
      </c>
      <c r="K178" s="13"/>
      <c r="L178" s="13"/>
      <c r="M178" s="13"/>
      <c r="N178" s="13">
        <f>L178*M178</f>
        <v>0</v>
      </c>
      <c r="O178" s="13"/>
      <c r="P178" s="13"/>
      <c r="Q178" s="13"/>
      <c r="R178" s="13">
        <f>P178</f>
        <v>0</v>
      </c>
      <c r="S178" s="21"/>
    </row>
    <row r="179" spans="1:19" x14ac:dyDescent="0.2">
      <c r="A179" s="10"/>
      <c r="B179" s="11"/>
      <c r="C179" s="10"/>
      <c r="D179" s="10"/>
      <c r="E179" s="10"/>
      <c r="F179" s="10"/>
      <c r="G179" s="10"/>
      <c r="H179" s="13">
        <f t="shared" ref="H179" si="41">F179*G179</f>
        <v>0</v>
      </c>
      <c r="I179" s="13"/>
      <c r="J179" s="13">
        <f t="shared" ref="J179" si="42">H179*I179</f>
        <v>0</v>
      </c>
      <c r="K179" s="13"/>
      <c r="L179" s="13"/>
      <c r="M179" s="13"/>
      <c r="N179" s="13">
        <f>L179*M179</f>
        <v>0</v>
      </c>
      <c r="O179" s="13"/>
      <c r="P179" s="13"/>
      <c r="Q179" s="13"/>
      <c r="R179" s="13">
        <f t="shared" ref="R179" si="43">P179*Q179</f>
        <v>0</v>
      </c>
      <c r="S179" s="14"/>
    </row>
    <row r="180" spans="1:19" x14ac:dyDescent="0.2">
      <c r="A180" s="10"/>
      <c r="B180" s="11"/>
      <c r="C180" s="10"/>
      <c r="D180" s="10"/>
      <c r="E180" s="19" t="s">
        <v>66</v>
      </c>
      <c r="F180" s="10"/>
      <c r="G180" s="10"/>
      <c r="H180" s="20">
        <f>SUM(H178:H179)</f>
        <v>0</v>
      </c>
      <c r="I180" s="13"/>
      <c r="J180" s="20">
        <f>SUM(J178:J179)</f>
        <v>0</v>
      </c>
      <c r="K180" s="13"/>
      <c r="L180" s="20">
        <f>SUM(L178:L179)</f>
        <v>0</v>
      </c>
      <c r="M180" s="13"/>
      <c r="N180" s="20">
        <f>SUM(N178:N179)</f>
        <v>0</v>
      </c>
      <c r="O180" s="13"/>
      <c r="P180" s="13"/>
      <c r="Q180" s="13"/>
      <c r="R180" s="20">
        <f>SUM(R178:R179)</f>
        <v>0</v>
      </c>
      <c r="S180" s="14">
        <f>J180+N180+R180</f>
        <v>0</v>
      </c>
    </row>
    <row r="181" spans="1:19" ht="15" x14ac:dyDescent="0.2">
      <c r="A181" s="10"/>
      <c r="B181" s="11"/>
      <c r="C181" s="10"/>
      <c r="D181" s="10"/>
      <c r="E181" s="15" t="s">
        <v>70</v>
      </c>
      <c r="F181" s="10"/>
      <c r="G181" s="10"/>
      <c r="H181" s="13">
        <f>F181*G181</f>
        <v>0</v>
      </c>
      <c r="I181" s="13"/>
      <c r="J181" s="13">
        <f>H181*I181</f>
        <v>0</v>
      </c>
      <c r="K181" s="13"/>
      <c r="L181" s="13"/>
      <c r="M181" s="13"/>
      <c r="N181" s="13">
        <f>L181*M181</f>
        <v>0</v>
      </c>
      <c r="O181" s="13"/>
      <c r="P181" s="13"/>
      <c r="Q181" s="13"/>
      <c r="R181" s="13">
        <f>P181*Q181</f>
        <v>0</v>
      </c>
      <c r="S181" s="21"/>
    </row>
    <row r="182" spans="1:19" ht="25.5" x14ac:dyDescent="0.2">
      <c r="A182" s="10">
        <v>1</v>
      </c>
      <c r="B182" s="11" t="s">
        <v>118</v>
      </c>
      <c r="C182" s="16">
        <v>45167</v>
      </c>
      <c r="D182" s="10"/>
      <c r="E182" s="15" t="s">
        <v>45</v>
      </c>
      <c r="F182" s="10">
        <v>1</v>
      </c>
      <c r="G182" s="10">
        <v>1</v>
      </c>
      <c r="H182" s="13">
        <f>F182*G182</f>
        <v>1</v>
      </c>
      <c r="I182" s="13">
        <v>600</v>
      </c>
      <c r="J182" s="13">
        <f>H182*I182</f>
        <v>600</v>
      </c>
      <c r="K182" s="13"/>
      <c r="L182" s="13"/>
      <c r="M182" s="13"/>
      <c r="N182" s="13">
        <f>L182*M182</f>
        <v>0</v>
      </c>
      <c r="O182" s="18" t="s">
        <v>119</v>
      </c>
      <c r="P182" s="13">
        <v>2</v>
      </c>
      <c r="Q182" s="13">
        <v>370</v>
      </c>
      <c r="R182" s="13">
        <f>P182*Q182</f>
        <v>740</v>
      </c>
      <c r="S182" s="21"/>
    </row>
    <row r="183" spans="1:19" ht="25.5" x14ac:dyDescent="0.2">
      <c r="A183" s="10"/>
      <c r="B183" s="11"/>
      <c r="C183" s="16"/>
      <c r="D183" s="10"/>
      <c r="E183" s="15"/>
      <c r="F183" s="10"/>
      <c r="G183" s="10"/>
      <c r="H183" s="13">
        <f>F183*G183</f>
        <v>0</v>
      </c>
      <c r="I183" s="13"/>
      <c r="J183" s="13">
        <f t="shared" ref="J183:J184" si="44">H183*I183</f>
        <v>0</v>
      </c>
      <c r="K183" s="13"/>
      <c r="L183" s="13"/>
      <c r="M183" s="13"/>
      <c r="N183" s="13">
        <f>L183*M183</f>
        <v>0</v>
      </c>
      <c r="O183" s="18" t="s">
        <v>120</v>
      </c>
      <c r="P183" s="13">
        <v>2</v>
      </c>
      <c r="Q183" s="13">
        <v>193</v>
      </c>
      <c r="R183" s="13">
        <f t="shared" ref="R183:R184" si="45">P183*Q183</f>
        <v>386</v>
      </c>
      <c r="S183" s="21"/>
    </row>
    <row r="184" spans="1:19" x14ac:dyDescent="0.2">
      <c r="A184" s="10"/>
      <c r="B184" s="11"/>
      <c r="C184" s="10"/>
      <c r="D184" s="10"/>
      <c r="E184" s="10"/>
      <c r="F184" s="10"/>
      <c r="G184" s="10"/>
      <c r="H184" s="13">
        <f>F184*G184</f>
        <v>0</v>
      </c>
      <c r="I184" s="13"/>
      <c r="J184" s="13">
        <f t="shared" si="44"/>
        <v>0</v>
      </c>
      <c r="K184" s="13"/>
      <c r="L184" s="13"/>
      <c r="M184" s="13"/>
      <c r="N184" s="13">
        <f>L184*M184</f>
        <v>0</v>
      </c>
      <c r="O184" s="18"/>
      <c r="P184" s="13"/>
      <c r="Q184" s="13"/>
      <c r="R184" s="13">
        <f t="shared" si="45"/>
        <v>0</v>
      </c>
      <c r="S184" s="21"/>
    </row>
    <row r="185" spans="1:19" x14ac:dyDescent="0.2">
      <c r="A185" s="10"/>
      <c r="B185" s="11"/>
      <c r="C185" s="10"/>
      <c r="D185" s="10"/>
      <c r="E185" s="19" t="s">
        <v>66</v>
      </c>
      <c r="F185" s="10"/>
      <c r="G185" s="10"/>
      <c r="H185" s="20">
        <f>SUM(H181:H184)</f>
        <v>1</v>
      </c>
      <c r="I185" s="13"/>
      <c r="J185" s="20">
        <f>SUM(J182:J184)</f>
        <v>600</v>
      </c>
      <c r="K185" s="13"/>
      <c r="L185" s="20">
        <f>SUM(L181:L184)</f>
        <v>0</v>
      </c>
      <c r="M185" s="13"/>
      <c r="N185" s="20">
        <f>SUM(N181:N184)</f>
        <v>0</v>
      </c>
      <c r="O185" s="13"/>
      <c r="P185" s="13"/>
      <c r="Q185" s="13"/>
      <c r="R185" s="20">
        <f>SUM(R181:R184)</f>
        <v>1126</v>
      </c>
      <c r="S185" s="14">
        <f>J185+N185+R185</f>
        <v>1726</v>
      </c>
    </row>
    <row r="186" spans="1:19" x14ac:dyDescent="0.2">
      <c r="A186" s="10"/>
      <c r="B186" s="11"/>
      <c r="C186" s="10"/>
      <c r="D186" s="10"/>
      <c r="E186" s="19" t="s">
        <v>66</v>
      </c>
      <c r="F186" s="10"/>
      <c r="G186" s="10"/>
      <c r="H186" s="20">
        <f>H177+H180+H185</f>
        <v>3</v>
      </c>
      <c r="I186" s="13"/>
      <c r="J186" s="20">
        <f>J177+J180+J185</f>
        <v>1800</v>
      </c>
      <c r="K186" s="13"/>
      <c r="L186" s="20">
        <f>L177+L180+L185</f>
        <v>0.5</v>
      </c>
      <c r="M186" s="13"/>
      <c r="N186" s="20">
        <f>N177+N180+N185</f>
        <v>250</v>
      </c>
      <c r="O186" s="13"/>
      <c r="P186" s="13"/>
      <c r="Q186" s="13"/>
      <c r="R186" s="20">
        <f>R177+R180+R185</f>
        <v>1126</v>
      </c>
      <c r="S186" s="20">
        <f>SUM(S173:S185)</f>
        <v>3176</v>
      </c>
    </row>
    <row r="187" spans="1:19" x14ac:dyDescent="0.2">
      <c r="C187" s="23"/>
      <c r="R187" s="24">
        <f>J186+N186+R186</f>
        <v>3176</v>
      </c>
      <c r="S187" s="24" t="s">
        <v>0</v>
      </c>
    </row>
    <row r="188" spans="1:19" ht="20.25" x14ac:dyDescent="0.3">
      <c r="F188" t="s">
        <v>0</v>
      </c>
      <c r="H188" s="1" t="s">
        <v>121</v>
      </c>
    </row>
    <row r="190" spans="1:19" x14ac:dyDescent="0.2">
      <c r="A190" s="2" t="s">
        <v>2</v>
      </c>
      <c r="B190" s="2" t="s">
        <v>3</v>
      </c>
      <c r="C190" s="2" t="s">
        <v>4</v>
      </c>
      <c r="D190" s="2" t="s">
        <v>5</v>
      </c>
      <c r="E190" s="2" t="s">
        <v>6</v>
      </c>
      <c r="F190" s="3" t="s">
        <v>7</v>
      </c>
      <c r="G190" s="3" t="s">
        <v>8</v>
      </c>
      <c r="H190" s="4" t="s">
        <v>9</v>
      </c>
      <c r="I190" s="4"/>
      <c r="J190" s="4"/>
      <c r="K190" s="2"/>
      <c r="L190" s="4" t="s">
        <v>10</v>
      </c>
      <c r="M190" s="4"/>
      <c r="N190" s="4"/>
      <c r="O190" s="4" t="s">
        <v>11</v>
      </c>
      <c r="P190" s="4"/>
      <c r="Q190" s="4"/>
      <c r="R190" s="4"/>
    </row>
    <row r="191" spans="1:19" ht="25.5" x14ac:dyDescent="0.2">
      <c r="A191" s="5"/>
      <c r="B191" s="5"/>
      <c r="C191" s="5"/>
      <c r="D191" s="5"/>
      <c r="E191" s="5"/>
      <c r="F191" s="6"/>
      <c r="G191" s="6"/>
      <c r="H191" s="7" t="s">
        <v>12</v>
      </c>
      <c r="I191" s="8" t="s">
        <v>13</v>
      </c>
      <c r="J191" s="7" t="s">
        <v>14</v>
      </c>
      <c r="K191" s="9"/>
      <c r="L191" s="7" t="s">
        <v>12</v>
      </c>
      <c r="M191" s="7" t="s">
        <v>15</v>
      </c>
      <c r="N191" s="7" t="s">
        <v>14</v>
      </c>
      <c r="O191" s="8" t="s">
        <v>16</v>
      </c>
      <c r="P191" s="7" t="s">
        <v>12</v>
      </c>
      <c r="Q191" s="7" t="s">
        <v>15</v>
      </c>
      <c r="R191" s="7" t="s">
        <v>14</v>
      </c>
    </row>
    <row r="192" spans="1:19" ht="15.75" x14ac:dyDescent="0.2">
      <c r="A192" s="10"/>
      <c r="B192" s="11"/>
      <c r="C192" s="10"/>
      <c r="D192" s="11"/>
      <c r="E192" s="12" t="s">
        <v>17</v>
      </c>
      <c r="F192" s="10"/>
      <c r="G192" s="10"/>
      <c r="H192" s="13">
        <f>F192*G192</f>
        <v>0</v>
      </c>
      <c r="I192" s="13"/>
      <c r="J192" s="13">
        <f>H192*I192</f>
        <v>0</v>
      </c>
      <c r="K192" s="13"/>
      <c r="L192" s="13"/>
      <c r="M192" s="13"/>
      <c r="N192" s="13">
        <f>L192*M192</f>
        <v>0</v>
      </c>
      <c r="O192" s="13"/>
      <c r="P192" s="13"/>
      <c r="Q192" s="13"/>
      <c r="R192" s="13">
        <f>P192*Q192</f>
        <v>0</v>
      </c>
      <c r="S192" s="14"/>
    </row>
    <row r="193" spans="1:19" ht="15" x14ac:dyDescent="0.2">
      <c r="A193" s="10"/>
      <c r="B193" s="11"/>
      <c r="C193" s="10"/>
      <c r="D193" s="10"/>
      <c r="E193" s="15" t="s">
        <v>18</v>
      </c>
      <c r="F193" s="10"/>
      <c r="G193" s="10"/>
      <c r="H193" s="13">
        <f>F193*G193</f>
        <v>0</v>
      </c>
      <c r="I193" s="13"/>
      <c r="J193" s="13">
        <f>H193*I193</f>
        <v>0</v>
      </c>
      <c r="K193" s="13"/>
      <c r="L193" s="13"/>
      <c r="M193" s="13"/>
      <c r="N193" s="13">
        <f>L193*M193</f>
        <v>0</v>
      </c>
      <c r="O193" s="13"/>
      <c r="P193" s="13"/>
      <c r="Q193" s="13"/>
      <c r="R193" s="13">
        <f t="shared" ref="R193:R195" si="46">P193*Q193</f>
        <v>0</v>
      </c>
      <c r="S193" s="14"/>
    </row>
    <row r="194" spans="1:19" ht="15" x14ac:dyDescent="0.2">
      <c r="A194" s="10"/>
      <c r="B194" s="11"/>
      <c r="C194" s="10"/>
      <c r="D194" s="10"/>
      <c r="E194" s="15"/>
      <c r="F194" s="10"/>
      <c r="G194" s="10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>
        <f t="shared" si="46"/>
        <v>0</v>
      </c>
      <c r="S194" s="14"/>
    </row>
    <row r="195" spans="1:19" x14ac:dyDescent="0.2">
      <c r="A195" s="10"/>
      <c r="B195" s="11"/>
      <c r="C195" s="10"/>
      <c r="D195" s="10"/>
      <c r="E195" s="10"/>
      <c r="F195" s="10"/>
      <c r="G195" s="10"/>
      <c r="H195" s="13">
        <f>F195*G195</f>
        <v>0</v>
      </c>
      <c r="I195" s="13"/>
      <c r="J195" s="13">
        <f>H195*I195</f>
        <v>0</v>
      </c>
      <c r="K195" s="13"/>
      <c r="L195" s="13"/>
      <c r="M195" s="13"/>
      <c r="N195" s="13">
        <f>L195*M195</f>
        <v>0</v>
      </c>
      <c r="O195" s="13"/>
      <c r="P195" s="13"/>
      <c r="Q195" s="13"/>
      <c r="R195" s="13">
        <f t="shared" si="46"/>
        <v>0</v>
      </c>
      <c r="S195" s="17"/>
    </row>
    <row r="196" spans="1:19" x14ac:dyDescent="0.2">
      <c r="A196" s="10"/>
      <c r="B196" s="11"/>
      <c r="C196" s="10"/>
      <c r="D196" s="10"/>
      <c r="E196" s="19" t="s">
        <v>66</v>
      </c>
      <c r="F196" s="10"/>
      <c r="G196" s="10"/>
      <c r="H196" s="20">
        <f>SUM(H192:H195)</f>
        <v>0</v>
      </c>
      <c r="I196" s="13"/>
      <c r="J196" s="20">
        <f>SUM(J192:J195)</f>
        <v>0</v>
      </c>
      <c r="K196" s="13"/>
      <c r="L196" s="20">
        <f>SUM(L192:L195)</f>
        <v>0</v>
      </c>
      <c r="M196" s="13"/>
      <c r="N196" s="20">
        <f>SUM(N192:N195)</f>
        <v>0</v>
      </c>
      <c r="O196" s="13"/>
      <c r="P196" s="13"/>
      <c r="Q196" s="13"/>
      <c r="R196" s="20">
        <f>SUM(R192:R195)</f>
        <v>0</v>
      </c>
      <c r="S196" s="14">
        <f>J196+N196+R196</f>
        <v>0</v>
      </c>
    </row>
    <row r="197" spans="1:19" ht="15" x14ac:dyDescent="0.2">
      <c r="A197" s="10" t="s">
        <v>0</v>
      </c>
      <c r="B197" s="11"/>
      <c r="C197" s="10"/>
      <c r="D197" s="10"/>
      <c r="E197" s="15" t="s">
        <v>67</v>
      </c>
      <c r="F197" s="10"/>
      <c r="G197" s="10"/>
      <c r="H197" s="13">
        <f>F197*G197</f>
        <v>0</v>
      </c>
      <c r="I197" s="13"/>
      <c r="J197" s="13">
        <f>H197*I197</f>
        <v>0</v>
      </c>
      <c r="K197" s="13"/>
      <c r="L197" s="13"/>
      <c r="M197" s="13"/>
      <c r="N197" s="13">
        <f>L197*M197</f>
        <v>0</v>
      </c>
      <c r="O197" s="13"/>
      <c r="P197" s="13"/>
      <c r="Q197" s="13"/>
      <c r="R197" s="13">
        <f>P197</f>
        <v>0</v>
      </c>
      <c r="S197" s="21"/>
    </row>
    <row r="198" spans="1:19" ht="15" x14ac:dyDescent="0.2">
      <c r="A198" s="10"/>
      <c r="B198" s="11"/>
      <c r="C198" s="16"/>
      <c r="D198" s="10"/>
      <c r="E198" s="56" t="s">
        <v>0</v>
      </c>
      <c r="F198" s="10"/>
      <c r="G198" s="10"/>
      <c r="H198" s="13">
        <f t="shared" ref="H198:H199" si="47">F198*G198</f>
        <v>0</v>
      </c>
      <c r="I198" s="13"/>
      <c r="J198" s="13">
        <f>H198*I198</f>
        <v>0</v>
      </c>
      <c r="K198" s="13"/>
      <c r="L198" s="13"/>
      <c r="M198" s="13"/>
      <c r="N198" s="13">
        <f t="shared" ref="N198" si="48">L198*M198</f>
        <v>0</v>
      </c>
      <c r="O198" s="13"/>
      <c r="P198" s="13"/>
      <c r="Q198" s="13"/>
      <c r="R198" s="13">
        <f>P198*Q198</f>
        <v>0</v>
      </c>
      <c r="S198" s="21"/>
    </row>
    <row r="199" spans="1:19" x14ac:dyDescent="0.2">
      <c r="A199" s="10"/>
      <c r="B199" s="11"/>
      <c r="C199" s="10"/>
      <c r="D199" s="10"/>
      <c r="E199" s="10"/>
      <c r="F199" s="10"/>
      <c r="G199" s="10"/>
      <c r="H199" s="13">
        <f t="shared" si="47"/>
        <v>0</v>
      </c>
      <c r="I199" s="13"/>
      <c r="J199" s="13">
        <f t="shared" ref="J199" si="49">H199*I199</f>
        <v>0</v>
      </c>
      <c r="K199" s="13"/>
      <c r="L199" s="13"/>
      <c r="M199" s="13"/>
      <c r="N199" s="13">
        <f>L199*M199</f>
        <v>0</v>
      </c>
      <c r="O199" s="13"/>
      <c r="P199" s="13"/>
      <c r="Q199" s="13"/>
      <c r="R199" s="13">
        <f t="shared" ref="R199" si="50">P199*Q199</f>
        <v>0</v>
      </c>
      <c r="S199" s="14"/>
    </row>
    <row r="200" spans="1:19" x14ac:dyDescent="0.2">
      <c r="A200" s="10"/>
      <c r="B200" s="11"/>
      <c r="C200" s="10"/>
      <c r="D200" s="10"/>
      <c r="E200" s="19" t="s">
        <v>66</v>
      </c>
      <c r="F200" s="10"/>
      <c r="G200" s="10"/>
      <c r="H200" s="20">
        <f>SUM(H197:H199)</f>
        <v>0</v>
      </c>
      <c r="I200" s="13"/>
      <c r="J200" s="20">
        <f>SUM(J197:J199)</f>
        <v>0</v>
      </c>
      <c r="K200" s="13"/>
      <c r="L200" s="20">
        <f>SUM(L197:L199)</f>
        <v>0</v>
      </c>
      <c r="M200" s="13"/>
      <c r="N200" s="20">
        <f>SUM(N197:N199)</f>
        <v>0</v>
      </c>
      <c r="O200" s="13"/>
      <c r="P200" s="13"/>
      <c r="Q200" s="13"/>
      <c r="R200" s="20">
        <f>SUM(R197:R199)</f>
        <v>0</v>
      </c>
      <c r="S200" s="14">
        <f>J200+N200+R200</f>
        <v>0</v>
      </c>
    </row>
    <row r="201" spans="1:19" ht="15" x14ac:dyDescent="0.2">
      <c r="A201" s="10"/>
      <c r="B201" s="11"/>
      <c r="C201" s="10"/>
      <c r="D201" s="10"/>
      <c r="E201" s="15" t="s">
        <v>70</v>
      </c>
      <c r="F201" s="10"/>
      <c r="G201" s="10"/>
      <c r="H201" s="13">
        <f>F201*G201</f>
        <v>0</v>
      </c>
      <c r="I201" s="13"/>
      <c r="J201" s="13">
        <f>H201*I201</f>
        <v>0</v>
      </c>
      <c r="K201" s="13"/>
      <c r="L201" s="13"/>
      <c r="M201" s="13"/>
      <c r="N201" s="13">
        <f>L201*M201</f>
        <v>0</v>
      </c>
      <c r="O201" s="13"/>
      <c r="P201" s="13"/>
      <c r="Q201" s="13"/>
      <c r="R201" s="13">
        <f>P201*Q201</f>
        <v>0</v>
      </c>
      <c r="S201" s="21"/>
    </row>
    <row r="202" spans="1:19" ht="76.5" x14ac:dyDescent="0.2">
      <c r="A202" s="10">
        <v>1</v>
      </c>
      <c r="B202" s="11" t="s">
        <v>122</v>
      </c>
      <c r="C202" s="16">
        <v>45174</v>
      </c>
      <c r="D202" s="10"/>
      <c r="E202" s="15" t="s">
        <v>20</v>
      </c>
      <c r="F202" s="10">
        <v>1.5</v>
      </c>
      <c r="G202" s="10">
        <v>1</v>
      </c>
      <c r="H202" s="13">
        <f>F202*G202</f>
        <v>1.5</v>
      </c>
      <c r="I202" s="13">
        <v>600</v>
      </c>
      <c r="J202" s="13">
        <f>H202*I202</f>
        <v>900</v>
      </c>
      <c r="K202" s="13" t="s">
        <v>21</v>
      </c>
      <c r="L202" s="13">
        <v>0.5</v>
      </c>
      <c r="M202" s="13">
        <v>500</v>
      </c>
      <c r="N202" s="13">
        <f>L202*M202</f>
        <v>250</v>
      </c>
      <c r="O202" s="18" t="s">
        <v>73</v>
      </c>
      <c r="P202" s="13">
        <v>0.5</v>
      </c>
      <c r="Q202" s="13">
        <v>65</v>
      </c>
      <c r="R202" s="13">
        <f>P202*Q202</f>
        <v>32.5</v>
      </c>
      <c r="S202" s="21"/>
    </row>
    <row r="203" spans="1:19" ht="25.5" x14ac:dyDescent="0.2">
      <c r="A203" s="10"/>
      <c r="B203" s="11"/>
      <c r="C203" s="16"/>
      <c r="D203" s="10"/>
      <c r="E203" s="15"/>
      <c r="F203" s="10"/>
      <c r="G203" s="10"/>
      <c r="H203" s="13">
        <f>F203*G203</f>
        <v>0</v>
      </c>
      <c r="I203" s="13"/>
      <c r="J203" s="13">
        <f t="shared" ref="J203:J205" si="51">H203*I203</f>
        <v>0</v>
      </c>
      <c r="K203" s="13"/>
      <c r="L203" s="13"/>
      <c r="M203" s="13"/>
      <c r="N203" s="13">
        <f>L203*M203</f>
        <v>0</v>
      </c>
      <c r="O203" s="18" t="s">
        <v>123</v>
      </c>
      <c r="P203" s="13">
        <v>1</v>
      </c>
      <c r="Q203" s="13">
        <v>235</v>
      </c>
      <c r="R203" s="13">
        <f t="shared" ref="R203:R205" si="52">P203*Q203</f>
        <v>235</v>
      </c>
      <c r="S203" s="21"/>
    </row>
    <row r="204" spans="1:19" ht="15" x14ac:dyDescent="0.2">
      <c r="A204" s="10"/>
      <c r="B204" s="11"/>
      <c r="C204" s="16"/>
      <c r="D204" s="10"/>
      <c r="E204" s="15"/>
      <c r="F204" s="10"/>
      <c r="G204" s="10"/>
      <c r="H204" s="13">
        <f t="shared" ref="H204" si="53">F204*G204</f>
        <v>0</v>
      </c>
      <c r="I204" s="13"/>
      <c r="J204" s="13">
        <f t="shared" si="51"/>
        <v>0</v>
      </c>
      <c r="K204" s="13"/>
      <c r="L204" s="13"/>
      <c r="M204" s="13"/>
      <c r="N204" s="13">
        <f t="shared" ref="N204" si="54">L204*M204</f>
        <v>0</v>
      </c>
      <c r="O204" s="13"/>
      <c r="P204" s="13"/>
      <c r="Q204" s="13"/>
      <c r="R204" s="13">
        <f t="shared" si="52"/>
        <v>0</v>
      </c>
      <c r="S204" s="21"/>
    </row>
    <row r="205" spans="1:19" x14ac:dyDescent="0.2">
      <c r="A205" s="10"/>
      <c r="B205" s="11"/>
      <c r="C205" s="10"/>
      <c r="D205" s="10"/>
      <c r="E205" s="10"/>
      <c r="F205" s="10"/>
      <c r="G205" s="10"/>
      <c r="H205" s="13">
        <f>F205*G205</f>
        <v>0</v>
      </c>
      <c r="I205" s="13"/>
      <c r="J205" s="13">
        <f t="shared" si="51"/>
        <v>0</v>
      </c>
      <c r="K205" s="13"/>
      <c r="L205" s="13"/>
      <c r="M205" s="13"/>
      <c r="N205" s="13">
        <f>L205*M205</f>
        <v>0</v>
      </c>
      <c r="O205" s="13"/>
      <c r="P205" s="13"/>
      <c r="Q205" s="13"/>
      <c r="R205" s="13">
        <f t="shared" si="52"/>
        <v>0</v>
      </c>
      <c r="S205" s="21"/>
    </row>
    <row r="206" spans="1:19" x14ac:dyDescent="0.2">
      <c r="A206" s="10"/>
      <c r="B206" s="11"/>
      <c r="C206" s="10"/>
      <c r="D206" s="10"/>
      <c r="E206" s="19" t="s">
        <v>66</v>
      </c>
      <c r="F206" s="10"/>
      <c r="G206" s="10"/>
      <c r="H206" s="20">
        <f>SUM(H201:H205)</f>
        <v>1.5</v>
      </c>
      <c r="I206" s="13"/>
      <c r="J206" s="20">
        <f>SUM(J202:J205)</f>
        <v>900</v>
      </c>
      <c r="K206" s="13"/>
      <c r="L206" s="20">
        <f>SUM(L201:L205)</f>
        <v>0.5</v>
      </c>
      <c r="M206" s="13"/>
      <c r="N206" s="20">
        <f>SUM(N201:N205)</f>
        <v>250</v>
      </c>
      <c r="O206" s="13"/>
      <c r="P206" s="13"/>
      <c r="Q206" s="13"/>
      <c r="R206" s="20">
        <f>SUM(R201:R205)</f>
        <v>267.5</v>
      </c>
      <c r="S206" s="14">
        <f>J206+N206+R206</f>
        <v>1417.5</v>
      </c>
    </row>
    <row r="207" spans="1:19" x14ac:dyDescent="0.2">
      <c r="A207" s="10"/>
      <c r="B207" s="11"/>
      <c r="C207" s="10"/>
      <c r="D207" s="10"/>
      <c r="E207" s="19" t="s">
        <v>66</v>
      </c>
      <c r="F207" s="10"/>
      <c r="G207" s="10"/>
      <c r="H207" s="20">
        <f>H196+H200+H206</f>
        <v>1.5</v>
      </c>
      <c r="I207" s="13"/>
      <c r="J207" s="20">
        <f>J196+J200+J206</f>
        <v>900</v>
      </c>
      <c r="K207" s="13"/>
      <c r="L207" s="20">
        <f>L196+L200+L206</f>
        <v>0.5</v>
      </c>
      <c r="M207" s="13"/>
      <c r="N207" s="20">
        <f>N196+N200+N206</f>
        <v>250</v>
      </c>
      <c r="O207" s="13"/>
      <c r="P207" s="13"/>
      <c r="Q207" s="13"/>
      <c r="R207" s="20">
        <f>R196+R200+R206</f>
        <v>267.5</v>
      </c>
      <c r="S207" s="20">
        <f>SUM(S192:S206)</f>
        <v>1417.5</v>
      </c>
    </row>
    <row r="208" spans="1:19" x14ac:dyDescent="0.2">
      <c r="C208" s="23"/>
      <c r="R208" s="24">
        <f>J207+N207+R207</f>
        <v>1417.5</v>
      </c>
      <c r="S208" s="24" t="s">
        <v>0</v>
      </c>
    </row>
    <row r="210" spans="1:19" ht="20.25" x14ac:dyDescent="0.3">
      <c r="F210" t="s">
        <v>0</v>
      </c>
      <c r="H210" s="1" t="s">
        <v>124</v>
      </c>
    </row>
    <row r="212" spans="1:19" x14ac:dyDescent="0.2">
      <c r="A212" s="2" t="s">
        <v>2</v>
      </c>
      <c r="B212" s="2" t="s">
        <v>3</v>
      </c>
      <c r="C212" s="2" t="s">
        <v>4</v>
      </c>
      <c r="D212" s="2" t="s">
        <v>5</v>
      </c>
      <c r="E212" s="2" t="s">
        <v>6</v>
      </c>
      <c r="F212" s="3" t="s">
        <v>7</v>
      </c>
      <c r="G212" s="3" t="s">
        <v>8</v>
      </c>
      <c r="H212" s="4" t="s">
        <v>9</v>
      </c>
      <c r="I212" s="4"/>
      <c r="J212" s="4"/>
      <c r="K212" s="2"/>
      <c r="L212" s="4" t="s">
        <v>10</v>
      </c>
      <c r="M212" s="4"/>
      <c r="N212" s="4"/>
      <c r="O212" s="4" t="s">
        <v>11</v>
      </c>
      <c r="P212" s="4"/>
      <c r="Q212" s="4"/>
      <c r="R212" s="4"/>
    </row>
    <row r="213" spans="1:19" ht="25.5" x14ac:dyDescent="0.2">
      <c r="A213" s="5"/>
      <c r="B213" s="5"/>
      <c r="C213" s="5"/>
      <c r="D213" s="5"/>
      <c r="E213" s="5"/>
      <c r="F213" s="6"/>
      <c r="G213" s="6"/>
      <c r="H213" s="7" t="s">
        <v>12</v>
      </c>
      <c r="I213" s="8" t="s">
        <v>13</v>
      </c>
      <c r="J213" s="7" t="s">
        <v>14</v>
      </c>
      <c r="K213" s="9"/>
      <c r="L213" s="7" t="s">
        <v>12</v>
      </c>
      <c r="M213" s="7" t="s">
        <v>15</v>
      </c>
      <c r="N213" s="7" t="s">
        <v>14</v>
      </c>
      <c r="O213" s="8" t="s">
        <v>16</v>
      </c>
      <c r="P213" s="7" t="s">
        <v>12</v>
      </c>
      <c r="Q213" s="7" t="s">
        <v>15</v>
      </c>
      <c r="R213" s="7" t="s">
        <v>14</v>
      </c>
    </row>
    <row r="214" spans="1:19" ht="15.75" x14ac:dyDescent="0.2">
      <c r="A214" s="10"/>
      <c r="B214" s="11"/>
      <c r="C214" s="10"/>
      <c r="D214" s="11"/>
      <c r="E214" s="12" t="s">
        <v>17</v>
      </c>
      <c r="F214" s="10"/>
      <c r="G214" s="10"/>
      <c r="H214" s="13">
        <f t="shared" ref="H214:H224" si="55">F214*G214</f>
        <v>0</v>
      </c>
      <c r="I214" s="13"/>
      <c r="J214" s="13">
        <f t="shared" ref="J214:J224" si="56">H214*I214</f>
        <v>0</v>
      </c>
      <c r="K214" s="13"/>
      <c r="L214" s="13"/>
      <c r="M214" s="13"/>
      <c r="N214" s="13">
        <f t="shared" ref="N214:N224" si="57">L214*M214</f>
        <v>0</v>
      </c>
      <c r="O214" s="13"/>
      <c r="P214" s="13"/>
      <c r="Q214" s="13"/>
      <c r="R214" s="13">
        <f t="shared" ref="R214:R225" si="58">P214*Q214</f>
        <v>0</v>
      </c>
      <c r="S214" s="14"/>
    </row>
    <row r="215" spans="1:19" ht="15" x14ac:dyDescent="0.2">
      <c r="A215" s="10"/>
      <c r="B215" s="11"/>
      <c r="C215" s="10"/>
      <c r="D215" s="10"/>
      <c r="E215" s="15" t="s">
        <v>18</v>
      </c>
      <c r="F215" s="10"/>
      <c r="G215" s="10"/>
      <c r="H215" s="13">
        <f t="shared" si="55"/>
        <v>0</v>
      </c>
      <c r="I215" s="13"/>
      <c r="J215" s="13">
        <f t="shared" si="56"/>
        <v>0</v>
      </c>
      <c r="K215" s="13"/>
      <c r="L215" s="13"/>
      <c r="M215" s="13"/>
      <c r="N215" s="13">
        <f t="shared" si="57"/>
        <v>0</v>
      </c>
      <c r="O215" s="13"/>
      <c r="P215" s="13"/>
      <c r="Q215" s="13"/>
      <c r="R215" s="13">
        <f t="shared" si="58"/>
        <v>0</v>
      </c>
      <c r="S215" s="14"/>
    </row>
    <row r="216" spans="1:19" ht="15" x14ac:dyDescent="0.2">
      <c r="A216" s="10"/>
      <c r="B216" s="11"/>
      <c r="C216" s="16"/>
      <c r="D216" s="10"/>
      <c r="E216" s="15"/>
      <c r="F216" s="10"/>
      <c r="G216" s="10"/>
      <c r="H216" s="13">
        <f t="shared" si="55"/>
        <v>0</v>
      </c>
      <c r="I216" s="13"/>
      <c r="J216" s="13">
        <f t="shared" si="56"/>
        <v>0</v>
      </c>
      <c r="K216" s="13"/>
      <c r="L216" s="13"/>
      <c r="M216" s="13"/>
      <c r="N216" s="13">
        <f t="shared" si="57"/>
        <v>0</v>
      </c>
      <c r="O216" s="13"/>
      <c r="P216" s="13"/>
      <c r="Q216" s="13"/>
      <c r="R216" s="13">
        <f t="shared" si="58"/>
        <v>0</v>
      </c>
      <c r="S216" s="14"/>
    </row>
    <row r="217" spans="1:19" ht="25.5" x14ac:dyDescent="0.2">
      <c r="A217" s="10">
        <v>1</v>
      </c>
      <c r="B217" s="11" t="s">
        <v>125</v>
      </c>
      <c r="C217" s="16">
        <v>45224</v>
      </c>
      <c r="D217" s="10"/>
      <c r="E217" s="15"/>
      <c r="F217" s="10">
        <v>0.5</v>
      </c>
      <c r="G217" s="10">
        <v>2</v>
      </c>
      <c r="H217" s="13">
        <f t="shared" si="55"/>
        <v>1</v>
      </c>
      <c r="I217" s="13">
        <v>600</v>
      </c>
      <c r="J217" s="13">
        <f t="shared" si="56"/>
        <v>600</v>
      </c>
      <c r="K217" s="13" t="s">
        <v>126</v>
      </c>
      <c r="L217" s="13">
        <v>0.5</v>
      </c>
      <c r="M217" s="13">
        <v>450</v>
      </c>
      <c r="N217" s="13">
        <f t="shared" si="57"/>
        <v>225</v>
      </c>
      <c r="O217" s="13"/>
      <c r="P217" s="13"/>
      <c r="Q217" s="13"/>
      <c r="R217" s="13">
        <f t="shared" si="58"/>
        <v>0</v>
      </c>
      <c r="S217" s="14"/>
    </row>
    <row r="218" spans="1:19" ht="15" x14ac:dyDescent="0.2">
      <c r="A218" s="10"/>
      <c r="B218" s="11"/>
      <c r="C218" s="16"/>
      <c r="D218" s="10"/>
      <c r="E218" s="15"/>
      <c r="F218" s="10"/>
      <c r="G218" s="10"/>
      <c r="H218" s="13">
        <f t="shared" si="55"/>
        <v>0</v>
      </c>
      <c r="I218" s="13"/>
      <c r="J218" s="13">
        <f t="shared" si="56"/>
        <v>0</v>
      </c>
      <c r="K218" s="13"/>
      <c r="L218" s="13"/>
      <c r="M218" s="13"/>
      <c r="N218" s="13">
        <f t="shared" si="57"/>
        <v>0</v>
      </c>
      <c r="O218" s="13"/>
      <c r="P218" s="13"/>
      <c r="Q218" s="13"/>
      <c r="R218" s="13">
        <f t="shared" si="58"/>
        <v>0</v>
      </c>
      <c r="S218" s="14"/>
    </row>
    <row r="219" spans="1:19" ht="15" x14ac:dyDescent="0.2">
      <c r="A219" s="10"/>
      <c r="B219" s="11"/>
      <c r="C219" s="16"/>
      <c r="D219" s="10"/>
      <c r="E219" s="15"/>
      <c r="F219" s="10"/>
      <c r="G219" s="10"/>
      <c r="H219" s="13">
        <f t="shared" si="55"/>
        <v>0</v>
      </c>
      <c r="I219" s="13"/>
      <c r="J219" s="13">
        <f t="shared" si="56"/>
        <v>0</v>
      </c>
      <c r="K219" s="13"/>
      <c r="L219" s="13"/>
      <c r="M219" s="13"/>
      <c r="N219" s="13">
        <f t="shared" si="57"/>
        <v>0</v>
      </c>
      <c r="O219" s="18"/>
      <c r="P219" s="13"/>
      <c r="Q219" s="13"/>
      <c r="R219" s="13">
        <f t="shared" si="58"/>
        <v>0</v>
      </c>
      <c r="S219" s="14"/>
    </row>
    <row r="220" spans="1:19" ht="38.25" x14ac:dyDescent="0.2">
      <c r="A220" s="10">
        <v>2</v>
      </c>
      <c r="B220" s="11" t="s">
        <v>127</v>
      </c>
      <c r="C220" s="16">
        <v>45198</v>
      </c>
      <c r="D220" s="10"/>
      <c r="E220" s="15" t="s">
        <v>128</v>
      </c>
      <c r="F220" s="10">
        <v>3</v>
      </c>
      <c r="G220" s="10">
        <v>2</v>
      </c>
      <c r="H220" s="13">
        <f t="shared" si="55"/>
        <v>6</v>
      </c>
      <c r="I220" s="13">
        <v>600</v>
      </c>
      <c r="J220" s="13">
        <f t="shared" si="56"/>
        <v>3600</v>
      </c>
      <c r="K220" s="13" t="s">
        <v>21</v>
      </c>
      <c r="L220" s="13">
        <v>0.5</v>
      </c>
      <c r="M220" s="13">
        <v>500</v>
      </c>
      <c r="N220" s="13">
        <f t="shared" si="57"/>
        <v>250</v>
      </c>
      <c r="O220" s="18" t="s">
        <v>129</v>
      </c>
      <c r="P220" s="13">
        <v>1</v>
      </c>
      <c r="Q220" s="13">
        <v>120</v>
      </c>
      <c r="R220" s="13">
        <f t="shared" si="58"/>
        <v>120</v>
      </c>
      <c r="S220" s="14"/>
    </row>
    <row r="221" spans="1:19" ht="25.5" x14ac:dyDescent="0.2">
      <c r="A221" s="10"/>
      <c r="B221" s="11"/>
      <c r="C221" s="16"/>
      <c r="D221" s="10"/>
      <c r="E221" s="15"/>
      <c r="F221" s="10"/>
      <c r="G221" s="10"/>
      <c r="H221" s="13">
        <f t="shared" si="55"/>
        <v>0</v>
      </c>
      <c r="I221" s="13"/>
      <c r="J221" s="13">
        <f t="shared" si="56"/>
        <v>0</v>
      </c>
      <c r="K221" s="13"/>
      <c r="L221" s="13"/>
      <c r="M221" s="13"/>
      <c r="N221" s="13">
        <f t="shared" si="57"/>
        <v>0</v>
      </c>
      <c r="O221" s="18" t="s">
        <v>130</v>
      </c>
      <c r="P221" s="13">
        <v>5</v>
      </c>
      <c r="Q221" s="13">
        <v>102</v>
      </c>
      <c r="R221" s="13">
        <f t="shared" si="58"/>
        <v>510</v>
      </c>
      <c r="S221" s="14"/>
    </row>
    <row r="222" spans="1:19" ht="25.5" x14ac:dyDescent="0.2">
      <c r="A222" s="10"/>
      <c r="B222" s="11"/>
      <c r="C222" s="16"/>
      <c r="D222" s="10"/>
      <c r="E222" s="15"/>
      <c r="F222" s="10"/>
      <c r="G222" s="10"/>
      <c r="H222" s="13">
        <f t="shared" si="55"/>
        <v>0</v>
      </c>
      <c r="I222" s="13"/>
      <c r="J222" s="13">
        <f t="shared" si="56"/>
        <v>0</v>
      </c>
      <c r="K222" s="13"/>
      <c r="L222" s="13"/>
      <c r="M222" s="13"/>
      <c r="N222" s="13">
        <f t="shared" si="57"/>
        <v>0</v>
      </c>
      <c r="O222" s="18" t="s">
        <v>131</v>
      </c>
      <c r="P222" s="13">
        <v>2</v>
      </c>
      <c r="Q222" s="13">
        <v>122</v>
      </c>
      <c r="R222" s="13">
        <f t="shared" si="58"/>
        <v>244</v>
      </c>
      <c r="S222" s="14"/>
    </row>
    <row r="223" spans="1:19" ht="25.5" x14ac:dyDescent="0.2">
      <c r="A223" s="10"/>
      <c r="B223" s="11"/>
      <c r="C223" s="10"/>
      <c r="D223" s="10"/>
      <c r="E223" s="15"/>
      <c r="F223" s="10"/>
      <c r="G223" s="10"/>
      <c r="H223" s="13">
        <f t="shared" si="55"/>
        <v>0</v>
      </c>
      <c r="I223" s="13"/>
      <c r="J223" s="13">
        <f t="shared" si="56"/>
        <v>0</v>
      </c>
      <c r="K223" s="13"/>
      <c r="L223" s="13"/>
      <c r="M223" s="13"/>
      <c r="N223" s="13">
        <f t="shared" si="57"/>
        <v>0</v>
      </c>
      <c r="O223" s="18" t="s">
        <v>29</v>
      </c>
      <c r="P223" s="13">
        <v>0.1</v>
      </c>
      <c r="Q223" s="13">
        <v>70</v>
      </c>
      <c r="R223" s="13">
        <f t="shared" si="58"/>
        <v>7</v>
      </c>
      <c r="S223" s="14"/>
    </row>
    <row r="224" spans="1:19" ht="15" x14ac:dyDescent="0.2">
      <c r="A224" s="10"/>
      <c r="B224" s="11"/>
      <c r="C224" s="10"/>
      <c r="D224" s="10"/>
      <c r="E224" s="15"/>
      <c r="F224" s="10"/>
      <c r="G224" s="10"/>
      <c r="H224" s="13">
        <f t="shared" si="55"/>
        <v>0</v>
      </c>
      <c r="I224" s="13"/>
      <c r="J224" s="13">
        <f t="shared" si="56"/>
        <v>0</v>
      </c>
      <c r="K224" s="13"/>
      <c r="L224" s="13"/>
      <c r="M224" s="13"/>
      <c r="N224" s="13">
        <f t="shared" si="57"/>
        <v>0</v>
      </c>
      <c r="O224" s="18" t="s">
        <v>132</v>
      </c>
      <c r="P224" s="13">
        <v>0.01</v>
      </c>
      <c r="Q224" s="13">
        <v>530</v>
      </c>
      <c r="R224" s="13">
        <f t="shared" si="58"/>
        <v>5.3</v>
      </c>
      <c r="S224" s="14"/>
    </row>
    <row r="225" spans="1:19" ht="15" x14ac:dyDescent="0.2">
      <c r="A225" s="10"/>
      <c r="B225" s="11"/>
      <c r="C225" s="10"/>
      <c r="D225" s="10"/>
      <c r="E225" s="15"/>
      <c r="F225" s="10"/>
      <c r="G225" s="10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>
        <f t="shared" si="58"/>
        <v>0</v>
      </c>
      <c r="S225" s="14"/>
    </row>
    <row r="226" spans="1:19" x14ac:dyDescent="0.2">
      <c r="A226" s="10"/>
      <c r="B226" s="11"/>
      <c r="C226" s="10"/>
      <c r="D226" s="10"/>
      <c r="E226" s="10"/>
      <c r="F226" s="10"/>
      <c r="G226" s="10"/>
      <c r="H226" s="13">
        <f>F226*G226</f>
        <v>0</v>
      </c>
      <c r="I226" s="13"/>
      <c r="J226" s="13">
        <f>H226*I226</f>
        <v>0</v>
      </c>
      <c r="K226" s="13"/>
      <c r="L226" s="13"/>
      <c r="M226" s="13"/>
      <c r="N226" s="13">
        <f>L226*M226</f>
        <v>0</v>
      </c>
      <c r="O226" s="13"/>
      <c r="P226" s="13"/>
      <c r="Q226" s="13"/>
      <c r="R226" s="13">
        <f>P226*Q226</f>
        <v>0</v>
      </c>
      <c r="S226" s="17"/>
    </row>
    <row r="227" spans="1:19" x14ac:dyDescent="0.2">
      <c r="A227" s="10"/>
      <c r="B227" s="11"/>
      <c r="C227" s="10"/>
      <c r="D227" s="10"/>
      <c r="E227" s="19" t="s">
        <v>66</v>
      </c>
      <c r="F227" s="10"/>
      <c r="G227" s="10"/>
      <c r="H227" s="20">
        <f>SUM(H214:H226)</f>
        <v>7</v>
      </c>
      <c r="I227" s="13"/>
      <c r="J227" s="20">
        <f>SUM(J214:J226)</f>
        <v>4200</v>
      </c>
      <c r="K227" s="13"/>
      <c r="L227" s="20">
        <f>SUM(L214:L226)</f>
        <v>1</v>
      </c>
      <c r="M227" s="13"/>
      <c r="N227" s="20">
        <f>SUM(N214:N226)</f>
        <v>475</v>
      </c>
      <c r="O227" s="13"/>
      <c r="P227" s="13"/>
      <c r="Q227" s="13"/>
      <c r="R227" s="20">
        <f>SUM(R214:R226)</f>
        <v>886.3</v>
      </c>
      <c r="S227" s="14">
        <f>J227+N227+R227</f>
        <v>5561.3</v>
      </c>
    </row>
    <row r="228" spans="1:19" ht="15" x14ac:dyDescent="0.2">
      <c r="A228" s="10" t="s">
        <v>0</v>
      </c>
      <c r="B228" s="11"/>
      <c r="C228" s="10"/>
      <c r="D228" s="10"/>
      <c r="E228" s="15" t="s">
        <v>67</v>
      </c>
      <c r="F228" s="10"/>
      <c r="G228" s="10"/>
      <c r="H228" s="13">
        <f>F228*G228</f>
        <v>0</v>
      </c>
      <c r="I228" s="13"/>
      <c r="J228" s="13">
        <f>H228*I228</f>
        <v>0</v>
      </c>
      <c r="K228" s="13"/>
      <c r="L228" s="13"/>
      <c r="M228" s="13"/>
      <c r="N228" s="13">
        <f>L228*M228</f>
        <v>0</v>
      </c>
      <c r="O228" s="13"/>
      <c r="P228" s="13"/>
      <c r="Q228" s="13"/>
      <c r="R228" s="13">
        <f>P228</f>
        <v>0</v>
      </c>
      <c r="S228" s="21"/>
    </row>
    <row r="229" spans="1:19" ht="15" x14ac:dyDescent="0.2">
      <c r="A229" s="10">
        <v>1</v>
      </c>
      <c r="B229" s="11" t="s">
        <v>133</v>
      </c>
      <c r="C229" s="16">
        <v>45225</v>
      </c>
      <c r="D229" s="10"/>
      <c r="E229" s="15" t="s">
        <v>134</v>
      </c>
      <c r="F229" s="10">
        <v>2</v>
      </c>
      <c r="G229" s="10">
        <v>2</v>
      </c>
      <c r="H229" s="13">
        <f t="shared" ref="H229:H237" si="59">F229*G229</f>
        <v>4</v>
      </c>
      <c r="I229" s="13">
        <v>600</v>
      </c>
      <c r="J229" s="13">
        <f>H229*I229</f>
        <v>2400</v>
      </c>
      <c r="K229" s="13" t="s">
        <v>21</v>
      </c>
      <c r="L229" s="13">
        <v>0.5</v>
      </c>
      <c r="M229" s="13">
        <v>500</v>
      </c>
      <c r="N229" s="13">
        <f t="shared" ref="N229:N236" si="60">L229*M229</f>
        <v>250</v>
      </c>
      <c r="O229" s="13" t="s">
        <v>135</v>
      </c>
      <c r="P229" s="13">
        <v>1</v>
      </c>
      <c r="Q229" s="13">
        <v>79</v>
      </c>
      <c r="R229" s="13">
        <f>P229*Q229</f>
        <v>79</v>
      </c>
      <c r="S229" s="21"/>
    </row>
    <row r="230" spans="1:19" ht="15" x14ac:dyDescent="0.2">
      <c r="A230" s="10"/>
      <c r="B230" s="11"/>
      <c r="C230" s="16"/>
      <c r="D230" s="10"/>
      <c r="E230" s="15"/>
      <c r="F230" s="10"/>
      <c r="G230" s="10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21"/>
    </row>
    <row r="231" spans="1:19" ht="38.25" x14ac:dyDescent="0.2">
      <c r="A231" s="10">
        <v>1</v>
      </c>
      <c r="B231" s="11" t="s">
        <v>136</v>
      </c>
      <c r="C231" s="16">
        <v>45218</v>
      </c>
      <c r="D231" s="10"/>
      <c r="E231" s="15"/>
      <c r="F231" s="10">
        <v>1.5</v>
      </c>
      <c r="G231" s="10">
        <v>2</v>
      </c>
      <c r="H231" s="13">
        <f t="shared" ref="H231" si="61">F231*G231</f>
        <v>3</v>
      </c>
      <c r="I231" s="13">
        <v>600</v>
      </c>
      <c r="J231" s="13">
        <f t="shared" ref="J231" si="62">H231*I231</f>
        <v>1800</v>
      </c>
      <c r="K231" s="13" t="s">
        <v>21</v>
      </c>
      <c r="L231" s="13">
        <v>0.5</v>
      </c>
      <c r="M231" s="13">
        <v>500</v>
      </c>
      <c r="N231" s="13">
        <f t="shared" ref="N231" si="63">L231*M231</f>
        <v>250</v>
      </c>
      <c r="O231" s="13" t="s">
        <v>135</v>
      </c>
      <c r="P231" s="13">
        <v>1</v>
      </c>
      <c r="Q231" s="13">
        <v>79</v>
      </c>
      <c r="R231" s="13">
        <f t="shared" ref="R231:R233" si="64">P231*Q231</f>
        <v>79</v>
      </c>
      <c r="S231" s="21"/>
    </row>
    <row r="232" spans="1:19" ht="15" x14ac:dyDescent="0.2">
      <c r="A232" s="10"/>
      <c r="B232" s="11"/>
      <c r="C232" s="16"/>
      <c r="D232" s="10"/>
      <c r="E232" s="15"/>
      <c r="F232" s="10"/>
      <c r="G232" s="10"/>
      <c r="H232" s="13"/>
      <c r="I232" s="13"/>
      <c r="J232" s="13"/>
      <c r="K232" s="13"/>
      <c r="L232" s="13"/>
      <c r="M232" s="13"/>
      <c r="N232" s="13"/>
      <c r="O232" s="13" t="s">
        <v>137</v>
      </c>
      <c r="P232" s="13">
        <v>6</v>
      </c>
      <c r="Q232" s="13">
        <v>11.5</v>
      </c>
      <c r="R232" s="13">
        <f t="shared" si="64"/>
        <v>69</v>
      </c>
      <c r="S232" s="21"/>
    </row>
    <row r="233" spans="1:19" ht="15" x14ac:dyDescent="0.2">
      <c r="A233" s="10"/>
      <c r="B233" s="11"/>
      <c r="C233" s="16"/>
      <c r="D233" s="10"/>
      <c r="E233" s="15"/>
      <c r="F233" s="10"/>
      <c r="G233" s="10"/>
      <c r="H233" s="13"/>
      <c r="I233" s="13"/>
      <c r="J233" s="13"/>
      <c r="K233" s="13"/>
      <c r="L233" s="13"/>
      <c r="M233" s="13"/>
      <c r="N233" s="13"/>
      <c r="O233" s="13" t="s">
        <v>138</v>
      </c>
      <c r="P233" s="13">
        <v>0.5</v>
      </c>
      <c r="Q233" s="13">
        <v>194</v>
      </c>
      <c r="R233" s="13">
        <f t="shared" si="64"/>
        <v>97</v>
      </c>
      <c r="S233" s="21"/>
    </row>
    <row r="234" spans="1:19" ht="15" x14ac:dyDescent="0.2">
      <c r="A234" s="10"/>
      <c r="B234" s="11"/>
      <c r="C234" s="16"/>
      <c r="D234" s="10"/>
      <c r="E234" s="15"/>
      <c r="F234" s="10"/>
      <c r="G234" s="10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21"/>
    </row>
    <row r="235" spans="1:19" ht="15" x14ac:dyDescent="0.2">
      <c r="A235" s="10"/>
      <c r="B235" s="11"/>
      <c r="C235" s="10"/>
      <c r="D235" s="10"/>
      <c r="E235" s="15"/>
      <c r="F235" s="10"/>
      <c r="G235" s="10"/>
      <c r="H235" s="13">
        <f t="shared" si="59"/>
        <v>0</v>
      </c>
      <c r="I235" s="13"/>
      <c r="J235" s="13">
        <f>H235*I235</f>
        <v>0</v>
      </c>
      <c r="K235" s="13"/>
      <c r="L235" s="13"/>
      <c r="M235" s="13"/>
      <c r="N235" s="13">
        <f t="shared" si="60"/>
        <v>0</v>
      </c>
      <c r="O235" s="13"/>
      <c r="P235" s="13"/>
      <c r="Q235" s="13"/>
      <c r="R235" s="13">
        <f t="shared" ref="R235:R237" si="65">P235*Q235</f>
        <v>0</v>
      </c>
      <c r="S235" s="21"/>
    </row>
    <row r="236" spans="1:19" ht="15" x14ac:dyDescent="0.2">
      <c r="A236" s="10"/>
      <c r="B236" s="11"/>
      <c r="C236" s="10"/>
      <c r="D236" s="10"/>
      <c r="E236" s="15"/>
      <c r="F236" s="10"/>
      <c r="G236" s="10"/>
      <c r="H236" s="13">
        <f t="shared" si="59"/>
        <v>0</v>
      </c>
      <c r="I236" s="13"/>
      <c r="J236" s="13">
        <f t="shared" ref="J236:J237" si="66">H236*I236</f>
        <v>0</v>
      </c>
      <c r="K236" s="13"/>
      <c r="L236" s="13"/>
      <c r="M236" s="13"/>
      <c r="N236" s="13">
        <f t="shared" si="60"/>
        <v>0</v>
      </c>
      <c r="O236" s="13"/>
      <c r="P236" s="13"/>
      <c r="Q236" s="13"/>
      <c r="R236" s="13">
        <f t="shared" si="65"/>
        <v>0</v>
      </c>
      <c r="S236" s="21"/>
    </row>
    <row r="237" spans="1:19" x14ac:dyDescent="0.2">
      <c r="A237" s="10"/>
      <c r="B237" s="11"/>
      <c r="C237" s="10"/>
      <c r="D237" s="10"/>
      <c r="E237" s="10"/>
      <c r="F237" s="10"/>
      <c r="G237" s="10"/>
      <c r="H237" s="13">
        <f t="shared" si="59"/>
        <v>0</v>
      </c>
      <c r="I237" s="13"/>
      <c r="J237" s="13">
        <f t="shared" si="66"/>
        <v>0</v>
      </c>
      <c r="K237" s="13"/>
      <c r="L237" s="13"/>
      <c r="M237" s="13"/>
      <c r="N237" s="13">
        <f>L237*M237</f>
        <v>0</v>
      </c>
      <c r="O237" s="13"/>
      <c r="P237" s="13"/>
      <c r="Q237" s="13"/>
      <c r="R237" s="13">
        <f t="shared" si="65"/>
        <v>0</v>
      </c>
      <c r="S237" s="14"/>
    </row>
    <row r="238" spans="1:19" x14ac:dyDescent="0.2">
      <c r="A238" s="10"/>
      <c r="B238" s="11"/>
      <c r="C238" s="10"/>
      <c r="D238" s="10"/>
      <c r="E238" s="19" t="s">
        <v>66</v>
      </c>
      <c r="F238" s="10"/>
      <c r="G238" s="10"/>
      <c r="H238" s="20">
        <f>SUM(H228:H237)</f>
        <v>7</v>
      </c>
      <c r="I238" s="13"/>
      <c r="J238" s="20">
        <f>SUM(J228:J237)</f>
        <v>4200</v>
      </c>
      <c r="K238" s="13"/>
      <c r="L238" s="20">
        <f>SUM(L228:L237)</f>
        <v>1</v>
      </c>
      <c r="M238" s="13"/>
      <c r="N238" s="20">
        <f>SUM(N228:N237)</f>
        <v>500</v>
      </c>
      <c r="O238" s="13"/>
      <c r="P238" s="13"/>
      <c r="Q238" s="13"/>
      <c r="R238" s="20">
        <f>SUM(R228:R237)</f>
        <v>324</v>
      </c>
      <c r="S238" s="14">
        <f>J238+N238+R238</f>
        <v>5024</v>
      </c>
    </row>
    <row r="239" spans="1:19" ht="15" x14ac:dyDescent="0.2">
      <c r="A239" s="10"/>
      <c r="B239" s="11"/>
      <c r="C239" s="10"/>
      <c r="D239" s="10"/>
      <c r="E239" s="15" t="s">
        <v>70</v>
      </c>
      <c r="F239" s="10"/>
      <c r="G239" s="10"/>
      <c r="H239" s="13">
        <f>F239*G239</f>
        <v>0</v>
      </c>
      <c r="I239" s="13"/>
      <c r="J239" s="13">
        <f>H239*I239</f>
        <v>0</v>
      </c>
      <c r="K239" s="13"/>
      <c r="L239" s="13"/>
      <c r="M239" s="13"/>
      <c r="N239" s="13">
        <f>L239*M239</f>
        <v>0</v>
      </c>
      <c r="O239" s="13"/>
      <c r="P239" s="13"/>
      <c r="Q239" s="13"/>
      <c r="R239" s="13">
        <f>P239*Q239</f>
        <v>0</v>
      </c>
      <c r="S239" s="21"/>
    </row>
    <row r="240" spans="1:19" ht="51" x14ac:dyDescent="0.2">
      <c r="A240" s="10">
        <v>1</v>
      </c>
      <c r="B240" s="11" t="s">
        <v>139</v>
      </c>
      <c r="C240" s="16">
        <v>45213</v>
      </c>
      <c r="D240" s="10"/>
      <c r="E240" s="15"/>
      <c r="F240" s="10">
        <v>2</v>
      </c>
      <c r="G240" s="10">
        <v>1</v>
      </c>
      <c r="H240" s="13">
        <f>F240*G240</f>
        <v>2</v>
      </c>
      <c r="I240" s="13">
        <v>600</v>
      </c>
      <c r="J240" s="13">
        <f>H240*I240</f>
        <v>1200</v>
      </c>
      <c r="K240" s="13" t="s">
        <v>140</v>
      </c>
      <c r="L240" s="13">
        <v>0.5</v>
      </c>
      <c r="M240" s="13">
        <v>500</v>
      </c>
      <c r="N240" s="13">
        <f>L240*M240</f>
        <v>250</v>
      </c>
      <c r="O240" s="13" t="s">
        <v>141</v>
      </c>
      <c r="P240" s="13">
        <v>50</v>
      </c>
      <c r="Q240" s="13">
        <v>3.1</v>
      </c>
      <c r="R240" s="13">
        <f>P240*Q240</f>
        <v>155</v>
      </c>
      <c r="S240" s="21"/>
    </row>
    <row r="241" spans="1:19" ht="15" x14ac:dyDescent="0.2">
      <c r="A241" s="10"/>
      <c r="B241" s="11"/>
      <c r="C241" s="16"/>
      <c r="D241" s="10"/>
      <c r="E241" s="15"/>
      <c r="F241" s="10"/>
      <c r="G241" s="10"/>
      <c r="H241" s="13">
        <f>F241*G241</f>
        <v>0</v>
      </c>
      <c r="I241" s="13"/>
      <c r="J241" s="13">
        <f t="shared" ref="J241:J250" si="67">H241*I241</f>
        <v>0</v>
      </c>
      <c r="K241" s="13"/>
      <c r="L241" s="13"/>
      <c r="M241" s="13"/>
      <c r="N241" s="13">
        <f>L241*M241</f>
        <v>0</v>
      </c>
      <c r="O241" s="13" t="s">
        <v>142</v>
      </c>
      <c r="P241" s="13">
        <v>50</v>
      </c>
      <c r="Q241" s="13">
        <v>56</v>
      </c>
      <c r="R241" s="13">
        <f t="shared" ref="R241:R250" si="68">P241*Q241</f>
        <v>2800</v>
      </c>
      <c r="S241" s="21"/>
    </row>
    <row r="242" spans="1:19" ht="15" x14ac:dyDescent="0.2">
      <c r="A242" s="10"/>
      <c r="B242" s="11"/>
      <c r="C242" s="16"/>
      <c r="D242" s="10"/>
      <c r="E242" s="15"/>
      <c r="F242" s="10"/>
      <c r="G242" s="10"/>
      <c r="H242" s="13">
        <f t="shared" ref="H242:H249" si="69">F242*G242</f>
        <v>0</v>
      </c>
      <c r="I242" s="13"/>
      <c r="J242" s="13">
        <f t="shared" si="67"/>
        <v>0</v>
      </c>
      <c r="K242" s="13"/>
      <c r="L242" s="13"/>
      <c r="M242" s="13"/>
      <c r="N242" s="13">
        <f t="shared" ref="N242:N249" si="70">L242*M242</f>
        <v>0</v>
      </c>
      <c r="O242" s="13" t="s">
        <v>143</v>
      </c>
      <c r="P242" s="13">
        <v>1</v>
      </c>
      <c r="Q242" s="13">
        <v>177</v>
      </c>
      <c r="R242" s="13">
        <f t="shared" si="68"/>
        <v>177</v>
      </c>
      <c r="S242" s="21"/>
    </row>
    <row r="243" spans="1:19" ht="15" x14ac:dyDescent="0.2">
      <c r="A243" s="10"/>
      <c r="B243" s="11"/>
      <c r="C243" s="16"/>
      <c r="D243" s="10"/>
      <c r="E243" s="15"/>
      <c r="F243" s="10"/>
      <c r="G243" s="10"/>
      <c r="H243" s="13">
        <f t="shared" si="69"/>
        <v>0</v>
      </c>
      <c r="I243" s="13"/>
      <c r="J243" s="13">
        <f t="shared" si="67"/>
        <v>0</v>
      </c>
      <c r="K243" s="13"/>
      <c r="L243" s="13"/>
      <c r="M243" s="13"/>
      <c r="N243" s="13">
        <f t="shared" si="70"/>
        <v>0</v>
      </c>
      <c r="O243" s="13" t="s">
        <v>144</v>
      </c>
      <c r="P243" s="13">
        <v>1</v>
      </c>
      <c r="Q243" s="13">
        <v>820</v>
      </c>
      <c r="R243" s="13">
        <f t="shared" si="68"/>
        <v>820</v>
      </c>
      <c r="S243" s="21"/>
    </row>
    <row r="244" spans="1:19" ht="15" x14ac:dyDescent="0.2">
      <c r="A244" s="10"/>
      <c r="B244" s="11"/>
      <c r="C244" s="16"/>
      <c r="D244" s="10"/>
      <c r="E244" s="15"/>
      <c r="F244" s="10"/>
      <c r="G244" s="10"/>
      <c r="H244" s="13">
        <f t="shared" si="69"/>
        <v>0</v>
      </c>
      <c r="I244" s="13"/>
      <c r="J244" s="13">
        <f t="shared" si="67"/>
        <v>0</v>
      </c>
      <c r="K244" s="13"/>
      <c r="L244" s="13"/>
      <c r="M244" s="13"/>
      <c r="N244" s="13">
        <f t="shared" si="70"/>
        <v>0</v>
      </c>
      <c r="O244" s="13" t="s">
        <v>145</v>
      </c>
      <c r="P244" s="13">
        <v>1</v>
      </c>
      <c r="Q244" s="13">
        <v>178</v>
      </c>
      <c r="R244" s="13">
        <f t="shared" si="68"/>
        <v>178</v>
      </c>
      <c r="S244" s="21"/>
    </row>
    <row r="245" spans="1:19" ht="15" x14ac:dyDescent="0.2">
      <c r="A245" s="10"/>
      <c r="B245" s="11"/>
      <c r="C245" s="16"/>
      <c r="D245" s="10"/>
      <c r="E245" s="15"/>
      <c r="F245" s="10"/>
      <c r="G245" s="10"/>
      <c r="H245" s="13">
        <f t="shared" si="69"/>
        <v>0</v>
      </c>
      <c r="I245" s="13"/>
      <c r="J245" s="13">
        <f t="shared" si="67"/>
        <v>0</v>
      </c>
      <c r="K245" s="13"/>
      <c r="L245" s="13"/>
      <c r="M245" s="13"/>
      <c r="N245" s="13">
        <f t="shared" si="70"/>
        <v>0</v>
      </c>
      <c r="O245" s="13" t="s">
        <v>146</v>
      </c>
      <c r="P245" s="13">
        <v>1</v>
      </c>
      <c r="Q245" s="13">
        <v>132</v>
      </c>
      <c r="R245" s="13">
        <f t="shared" si="68"/>
        <v>132</v>
      </c>
      <c r="S245" s="21"/>
    </row>
    <row r="246" spans="1:19" ht="15" x14ac:dyDescent="0.2">
      <c r="A246" s="10"/>
      <c r="B246" s="11"/>
      <c r="C246" s="16"/>
      <c r="D246" s="10"/>
      <c r="E246" s="15"/>
      <c r="F246" s="10"/>
      <c r="G246" s="10"/>
      <c r="H246" s="13">
        <f t="shared" si="69"/>
        <v>0</v>
      </c>
      <c r="I246" s="13"/>
      <c r="J246" s="13">
        <f t="shared" si="67"/>
        <v>0</v>
      </c>
      <c r="K246" s="13"/>
      <c r="L246" s="13"/>
      <c r="M246" s="13"/>
      <c r="N246" s="13">
        <f t="shared" si="70"/>
        <v>0</v>
      </c>
      <c r="O246" s="13" t="s">
        <v>147</v>
      </c>
      <c r="P246" s="13">
        <v>50</v>
      </c>
      <c r="Q246" s="13">
        <v>18</v>
      </c>
      <c r="R246" s="13">
        <f t="shared" si="68"/>
        <v>900</v>
      </c>
      <c r="S246" s="21"/>
    </row>
    <row r="247" spans="1:19" ht="15" x14ac:dyDescent="0.2">
      <c r="A247" s="10"/>
      <c r="B247" s="11"/>
      <c r="C247" s="16"/>
      <c r="D247" s="10"/>
      <c r="E247" s="15"/>
      <c r="F247" s="10"/>
      <c r="G247" s="10"/>
      <c r="H247" s="13">
        <f t="shared" si="69"/>
        <v>0</v>
      </c>
      <c r="I247" s="13"/>
      <c r="J247" s="13">
        <f t="shared" si="67"/>
        <v>0</v>
      </c>
      <c r="K247" s="13"/>
      <c r="L247" s="13"/>
      <c r="M247" s="13"/>
      <c r="N247" s="13">
        <f t="shared" si="70"/>
        <v>0</v>
      </c>
      <c r="O247" s="13"/>
      <c r="P247" s="13"/>
      <c r="Q247" s="13"/>
      <c r="R247" s="13">
        <f t="shared" si="68"/>
        <v>0</v>
      </c>
      <c r="S247" s="21"/>
    </row>
    <row r="248" spans="1:19" ht="15" x14ac:dyDescent="0.2">
      <c r="A248" s="10"/>
      <c r="B248" s="11"/>
      <c r="C248" s="16"/>
      <c r="D248" s="10"/>
      <c r="E248" s="15"/>
      <c r="F248" s="10"/>
      <c r="G248" s="10"/>
      <c r="H248" s="13">
        <f t="shared" si="69"/>
        <v>0</v>
      </c>
      <c r="I248" s="13"/>
      <c r="J248" s="13">
        <f t="shared" si="67"/>
        <v>0</v>
      </c>
      <c r="K248" s="13"/>
      <c r="L248" s="13"/>
      <c r="M248" s="13"/>
      <c r="N248" s="13">
        <f t="shared" si="70"/>
        <v>0</v>
      </c>
      <c r="O248" s="13"/>
      <c r="P248" s="13"/>
      <c r="Q248" s="13"/>
      <c r="R248" s="13">
        <f t="shared" si="68"/>
        <v>0</v>
      </c>
      <c r="S248" s="21"/>
    </row>
    <row r="249" spans="1:19" ht="15" x14ac:dyDescent="0.2">
      <c r="A249" s="10"/>
      <c r="B249" s="11"/>
      <c r="C249" s="16"/>
      <c r="D249" s="10"/>
      <c r="E249" s="15"/>
      <c r="F249" s="10"/>
      <c r="G249" s="10"/>
      <c r="H249" s="13">
        <f t="shared" si="69"/>
        <v>0</v>
      </c>
      <c r="I249" s="13"/>
      <c r="J249" s="13">
        <f t="shared" si="67"/>
        <v>0</v>
      </c>
      <c r="K249" s="13"/>
      <c r="L249" s="13"/>
      <c r="M249" s="13"/>
      <c r="N249" s="13">
        <f t="shared" si="70"/>
        <v>0</v>
      </c>
      <c r="O249" s="13"/>
      <c r="P249" s="13"/>
      <c r="Q249" s="13"/>
      <c r="R249" s="13">
        <f t="shared" si="68"/>
        <v>0</v>
      </c>
      <c r="S249" s="21"/>
    </row>
    <row r="250" spans="1:19" x14ac:dyDescent="0.2">
      <c r="A250" s="10"/>
      <c r="B250" s="11"/>
      <c r="C250" s="10"/>
      <c r="D250" s="10"/>
      <c r="E250" s="10"/>
      <c r="F250" s="10"/>
      <c r="G250" s="10"/>
      <c r="H250" s="13">
        <f>F250*G250</f>
        <v>0</v>
      </c>
      <c r="I250" s="13"/>
      <c r="J250" s="13">
        <f t="shared" si="67"/>
        <v>0</v>
      </c>
      <c r="K250" s="13"/>
      <c r="L250" s="13"/>
      <c r="M250" s="13"/>
      <c r="N250" s="13">
        <f>L250*M250</f>
        <v>0</v>
      </c>
      <c r="O250" s="13"/>
      <c r="P250" s="13"/>
      <c r="Q250" s="13"/>
      <c r="R250" s="13">
        <f t="shared" si="68"/>
        <v>0</v>
      </c>
      <c r="S250" s="21"/>
    </row>
    <row r="251" spans="1:19" x14ac:dyDescent="0.2">
      <c r="A251" s="10"/>
      <c r="B251" s="11"/>
      <c r="C251" s="10"/>
      <c r="D251" s="10"/>
      <c r="E251" s="19" t="s">
        <v>66</v>
      </c>
      <c r="F251" s="10"/>
      <c r="G251" s="10"/>
      <c r="H251" s="20">
        <f>SUM(H239:H250)</f>
        <v>2</v>
      </c>
      <c r="I251" s="13"/>
      <c r="J251" s="20">
        <f>SUM(J240:J250)</f>
        <v>1200</v>
      </c>
      <c r="K251" s="13"/>
      <c r="L251" s="20">
        <f>SUM(L239:L250)</f>
        <v>0.5</v>
      </c>
      <c r="M251" s="13"/>
      <c r="N251" s="20">
        <f>SUM(N239:N250)</f>
        <v>250</v>
      </c>
      <c r="O251" s="13"/>
      <c r="P251" s="13"/>
      <c r="Q251" s="13"/>
      <c r="R251" s="20">
        <f>SUM(R239:R250)</f>
        <v>5162</v>
      </c>
      <c r="S251" s="14">
        <f>J251+N251+R251</f>
        <v>6612</v>
      </c>
    </row>
    <row r="252" spans="1:19" x14ac:dyDescent="0.2">
      <c r="A252" s="10"/>
      <c r="B252" s="11"/>
      <c r="C252" s="10"/>
      <c r="D252" s="10"/>
      <c r="E252" s="19" t="s">
        <v>66</v>
      </c>
      <c r="F252" s="10"/>
      <c r="G252" s="10"/>
      <c r="H252" s="20">
        <f>H227+H238+H251</f>
        <v>16</v>
      </c>
      <c r="I252" s="13"/>
      <c r="J252" s="20">
        <f>J227+J238+J251</f>
        <v>9600</v>
      </c>
      <c r="K252" s="13"/>
      <c r="L252" s="20">
        <f>L227+L238+L251</f>
        <v>2.5</v>
      </c>
      <c r="M252" s="13"/>
      <c r="N252" s="20">
        <f>N227+N238+N251</f>
        <v>1225</v>
      </c>
      <c r="O252" s="13"/>
      <c r="P252" s="13"/>
      <c r="Q252" s="13"/>
      <c r="R252" s="20">
        <f>R227+R238+R251</f>
        <v>6372.3</v>
      </c>
      <c r="S252" s="20">
        <f>SUM(S214:S251)</f>
        <v>17197.3</v>
      </c>
    </row>
    <row r="253" spans="1:19" x14ac:dyDescent="0.2">
      <c r="C253" s="23"/>
      <c r="R253" s="24">
        <f>J252+N252+R252</f>
        <v>17197.3</v>
      </c>
      <c r="S253" s="24" t="s">
        <v>0</v>
      </c>
    </row>
    <row r="254" spans="1:19" ht="20.25" x14ac:dyDescent="0.3">
      <c r="F254" t="s">
        <v>0</v>
      </c>
      <c r="H254" s="1" t="s">
        <v>148</v>
      </c>
    </row>
    <row r="256" spans="1:19" x14ac:dyDescent="0.2">
      <c r="A256" s="2" t="s">
        <v>2</v>
      </c>
      <c r="B256" s="2" t="s">
        <v>3</v>
      </c>
      <c r="C256" s="2" t="s">
        <v>4</v>
      </c>
      <c r="D256" s="2" t="s">
        <v>5</v>
      </c>
      <c r="E256" s="2" t="s">
        <v>6</v>
      </c>
      <c r="F256" s="3" t="s">
        <v>7</v>
      </c>
      <c r="G256" s="3" t="s">
        <v>8</v>
      </c>
      <c r="H256" s="4" t="s">
        <v>9</v>
      </c>
      <c r="I256" s="4"/>
      <c r="J256" s="4"/>
      <c r="K256" s="2"/>
      <c r="L256" s="4" t="s">
        <v>10</v>
      </c>
      <c r="M256" s="4"/>
      <c r="N256" s="4"/>
      <c r="O256" s="4" t="s">
        <v>11</v>
      </c>
      <c r="P256" s="4"/>
      <c r="Q256" s="4"/>
      <c r="R256" s="4"/>
    </row>
    <row r="257" spans="1:19" ht="25.5" x14ac:dyDescent="0.2">
      <c r="A257" s="5"/>
      <c r="B257" s="5"/>
      <c r="C257" s="5"/>
      <c r="D257" s="5"/>
      <c r="E257" s="5"/>
      <c r="F257" s="6"/>
      <c r="G257" s="6"/>
      <c r="H257" s="7" t="s">
        <v>12</v>
      </c>
      <c r="I257" s="8" t="s">
        <v>13</v>
      </c>
      <c r="J257" s="7" t="s">
        <v>14</v>
      </c>
      <c r="K257" s="9"/>
      <c r="L257" s="7" t="s">
        <v>12</v>
      </c>
      <c r="M257" s="7" t="s">
        <v>15</v>
      </c>
      <c r="N257" s="7" t="s">
        <v>14</v>
      </c>
      <c r="O257" s="8" t="s">
        <v>16</v>
      </c>
      <c r="P257" s="7" t="s">
        <v>12</v>
      </c>
      <c r="Q257" s="7" t="s">
        <v>15</v>
      </c>
      <c r="R257" s="7" t="s">
        <v>14</v>
      </c>
    </row>
    <row r="258" spans="1:19" ht="15.75" x14ac:dyDescent="0.2">
      <c r="A258" s="10"/>
      <c r="B258" s="11"/>
      <c r="C258" s="10"/>
      <c r="D258" s="11"/>
      <c r="E258" s="12" t="s">
        <v>17</v>
      </c>
      <c r="F258" s="10"/>
      <c r="G258" s="10"/>
      <c r="H258" s="13">
        <f t="shared" ref="H258:H269" si="71">F258*G258</f>
        <v>0</v>
      </c>
      <c r="I258" s="13"/>
      <c r="J258" s="13">
        <f t="shared" ref="J258:J269" si="72">H258*I258</f>
        <v>0</v>
      </c>
      <c r="K258" s="13"/>
      <c r="L258" s="13"/>
      <c r="M258" s="13"/>
      <c r="N258" s="13">
        <f t="shared" ref="N258:N269" si="73">L258*M258</f>
        <v>0</v>
      </c>
      <c r="O258" s="13"/>
      <c r="P258" s="13"/>
      <c r="Q258" s="13"/>
      <c r="R258" s="13">
        <f t="shared" ref="R258:R269" si="74">P258*Q258</f>
        <v>0</v>
      </c>
      <c r="S258" s="14"/>
    </row>
    <row r="259" spans="1:19" ht="15" x14ac:dyDescent="0.2">
      <c r="A259" s="10"/>
      <c r="B259" s="11"/>
      <c r="C259" s="10"/>
      <c r="D259" s="10"/>
      <c r="E259" s="15" t="s">
        <v>18</v>
      </c>
      <c r="F259" s="10"/>
      <c r="G259" s="10"/>
      <c r="H259" s="13">
        <f t="shared" si="71"/>
        <v>0</v>
      </c>
      <c r="I259" s="13"/>
      <c r="J259" s="13">
        <f t="shared" si="72"/>
        <v>0</v>
      </c>
      <c r="K259" s="13"/>
      <c r="L259" s="13"/>
      <c r="M259" s="13"/>
      <c r="N259" s="13">
        <f t="shared" si="73"/>
        <v>0</v>
      </c>
      <c r="O259" s="13"/>
      <c r="P259" s="13"/>
      <c r="Q259" s="13"/>
      <c r="R259" s="13">
        <f t="shared" si="74"/>
        <v>0</v>
      </c>
      <c r="S259" s="14"/>
    </row>
    <row r="260" spans="1:19" ht="15" x14ac:dyDescent="0.2">
      <c r="A260" s="10"/>
      <c r="B260" s="11"/>
      <c r="C260" s="16"/>
      <c r="D260" s="10"/>
      <c r="E260" s="55"/>
      <c r="F260" s="10"/>
      <c r="G260" s="10"/>
      <c r="H260" s="13">
        <f t="shared" si="71"/>
        <v>0</v>
      </c>
      <c r="I260" s="13"/>
      <c r="J260" s="13">
        <f t="shared" si="72"/>
        <v>0</v>
      </c>
      <c r="K260" s="13"/>
      <c r="L260" s="13"/>
      <c r="M260" s="13"/>
      <c r="N260" s="13">
        <f t="shared" si="73"/>
        <v>0</v>
      </c>
      <c r="O260" s="13"/>
      <c r="P260" s="13"/>
      <c r="Q260" s="13"/>
      <c r="R260" s="13">
        <f t="shared" si="74"/>
        <v>0</v>
      </c>
      <c r="S260" s="17"/>
    </row>
    <row r="261" spans="1:19" ht="63.75" x14ac:dyDescent="0.2">
      <c r="A261" s="10">
        <v>1</v>
      </c>
      <c r="B261" s="11" t="s">
        <v>149</v>
      </c>
      <c r="C261" s="16">
        <v>45257</v>
      </c>
      <c r="D261" s="10"/>
      <c r="E261" s="55" t="s">
        <v>150</v>
      </c>
      <c r="F261" s="10">
        <v>1</v>
      </c>
      <c r="G261" s="10">
        <v>2</v>
      </c>
      <c r="H261" s="13">
        <f t="shared" si="71"/>
        <v>2</v>
      </c>
      <c r="I261" s="13">
        <v>895</v>
      </c>
      <c r="J261" s="13">
        <f t="shared" si="72"/>
        <v>1790</v>
      </c>
      <c r="K261" s="13" t="s">
        <v>21</v>
      </c>
      <c r="L261" s="13">
        <v>0.5</v>
      </c>
      <c r="M261" s="13">
        <v>500</v>
      </c>
      <c r="N261" s="13">
        <f t="shared" si="73"/>
        <v>250</v>
      </c>
      <c r="O261" s="13" t="s">
        <v>29</v>
      </c>
      <c r="P261" s="13">
        <v>1</v>
      </c>
      <c r="Q261" s="13">
        <v>70</v>
      </c>
      <c r="R261" s="13">
        <f t="shared" si="74"/>
        <v>70</v>
      </c>
      <c r="S261" s="17"/>
    </row>
    <row r="262" spans="1:19" ht="15" x14ac:dyDescent="0.2">
      <c r="A262" s="10"/>
      <c r="B262" s="11"/>
      <c r="C262" s="16"/>
      <c r="D262" s="10"/>
      <c r="E262" s="55"/>
      <c r="F262" s="10"/>
      <c r="G262" s="10"/>
      <c r="H262" s="13">
        <f t="shared" si="71"/>
        <v>0</v>
      </c>
      <c r="I262" s="13"/>
      <c r="J262" s="13">
        <f t="shared" si="72"/>
        <v>0</v>
      </c>
      <c r="K262" s="13"/>
      <c r="L262" s="13"/>
      <c r="M262" s="13"/>
      <c r="N262" s="13">
        <f t="shared" si="73"/>
        <v>0</v>
      </c>
      <c r="O262" s="13" t="s">
        <v>132</v>
      </c>
      <c r="P262" s="13">
        <v>0.5</v>
      </c>
      <c r="Q262" s="13">
        <v>40</v>
      </c>
      <c r="R262" s="13">
        <f t="shared" si="74"/>
        <v>20</v>
      </c>
      <c r="S262" s="17"/>
    </row>
    <row r="263" spans="1:19" ht="15" x14ac:dyDescent="0.2">
      <c r="A263" s="10"/>
      <c r="B263" s="11"/>
      <c r="C263" s="16"/>
      <c r="D263" s="10"/>
      <c r="E263" s="55"/>
      <c r="F263" s="10"/>
      <c r="G263" s="10"/>
      <c r="H263" s="13">
        <f t="shared" si="71"/>
        <v>0</v>
      </c>
      <c r="I263" s="13"/>
      <c r="J263" s="13">
        <f t="shared" si="72"/>
        <v>0</v>
      </c>
      <c r="K263" s="13"/>
      <c r="L263" s="13"/>
      <c r="M263" s="13"/>
      <c r="N263" s="13">
        <f t="shared" si="73"/>
        <v>0</v>
      </c>
      <c r="O263" s="13"/>
      <c r="P263" s="13"/>
      <c r="Q263" s="13"/>
      <c r="R263" s="13">
        <f t="shared" si="74"/>
        <v>0</v>
      </c>
      <c r="S263" s="17"/>
    </row>
    <row r="264" spans="1:19" ht="63.75" x14ac:dyDescent="0.2">
      <c r="A264" s="10">
        <v>2</v>
      </c>
      <c r="B264" s="11" t="s">
        <v>151</v>
      </c>
      <c r="C264" s="16">
        <v>45258</v>
      </c>
      <c r="D264" s="10"/>
      <c r="E264" s="55" t="s">
        <v>150</v>
      </c>
      <c r="F264" s="10">
        <v>2</v>
      </c>
      <c r="G264" s="10">
        <v>2</v>
      </c>
      <c r="H264" s="13">
        <f t="shared" si="71"/>
        <v>4</v>
      </c>
      <c r="I264" s="13">
        <v>895</v>
      </c>
      <c r="J264" s="13">
        <f t="shared" si="72"/>
        <v>3580</v>
      </c>
      <c r="K264" s="13" t="s">
        <v>21</v>
      </c>
      <c r="L264" s="13">
        <v>0.5</v>
      </c>
      <c r="M264" s="13">
        <v>500</v>
      </c>
      <c r="N264" s="13">
        <f t="shared" si="73"/>
        <v>250</v>
      </c>
      <c r="O264" s="13" t="s">
        <v>29</v>
      </c>
      <c r="P264" s="13">
        <v>0.6</v>
      </c>
      <c r="Q264" s="13">
        <v>70</v>
      </c>
      <c r="R264" s="13">
        <f t="shared" si="74"/>
        <v>42</v>
      </c>
      <c r="S264" s="17"/>
    </row>
    <row r="265" spans="1:19" ht="15" x14ac:dyDescent="0.2">
      <c r="A265" s="10"/>
      <c r="B265" s="11"/>
      <c r="C265" s="16"/>
      <c r="D265" s="10"/>
      <c r="E265" s="55"/>
      <c r="F265" s="10"/>
      <c r="G265" s="10"/>
      <c r="H265" s="13">
        <f t="shared" si="71"/>
        <v>0</v>
      </c>
      <c r="I265" s="13"/>
      <c r="J265" s="13">
        <f t="shared" si="72"/>
        <v>0</v>
      </c>
      <c r="K265" s="13"/>
      <c r="L265" s="13"/>
      <c r="M265" s="13"/>
      <c r="N265" s="13">
        <f t="shared" si="73"/>
        <v>0</v>
      </c>
      <c r="O265" s="13" t="s">
        <v>132</v>
      </c>
      <c r="P265" s="13">
        <v>0.5</v>
      </c>
      <c r="Q265" s="13">
        <v>40</v>
      </c>
      <c r="R265" s="13">
        <f t="shared" si="74"/>
        <v>20</v>
      </c>
      <c r="S265" s="17"/>
    </row>
    <row r="266" spans="1:19" ht="15" x14ac:dyDescent="0.2">
      <c r="A266" s="10"/>
      <c r="B266" s="11"/>
      <c r="C266" s="16"/>
      <c r="D266" s="10"/>
      <c r="E266" s="55"/>
      <c r="F266" s="10"/>
      <c r="G266" s="10"/>
      <c r="H266" s="13">
        <f t="shared" si="71"/>
        <v>0</v>
      </c>
      <c r="I266" s="13"/>
      <c r="J266" s="13">
        <f t="shared" si="72"/>
        <v>0</v>
      </c>
      <c r="K266" s="13"/>
      <c r="L266" s="13"/>
      <c r="M266" s="13"/>
      <c r="N266" s="13">
        <f t="shared" si="73"/>
        <v>0</v>
      </c>
      <c r="O266" s="13"/>
      <c r="P266" s="13"/>
      <c r="Q266" s="13"/>
      <c r="R266" s="13">
        <f t="shared" si="74"/>
        <v>0</v>
      </c>
      <c r="S266" s="17"/>
    </row>
    <row r="267" spans="1:19" ht="38.25" x14ac:dyDescent="0.2">
      <c r="A267" s="10">
        <v>3</v>
      </c>
      <c r="B267" s="11" t="s">
        <v>152</v>
      </c>
      <c r="C267" s="16">
        <v>45259</v>
      </c>
      <c r="D267" s="10"/>
      <c r="E267" s="55" t="s">
        <v>153</v>
      </c>
      <c r="F267" s="10">
        <v>1</v>
      </c>
      <c r="G267" s="10">
        <v>2</v>
      </c>
      <c r="H267" s="13">
        <f t="shared" si="71"/>
        <v>2</v>
      </c>
      <c r="I267" s="13">
        <v>895</v>
      </c>
      <c r="J267" s="13">
        <f t="shared" si="72"/>
        <v>1790</v>
      </c>
      <c r="K267" s="13" t="s">
        <v>21</v>
      </c>
      <c r="L267" s="13">
        <v>0.5</v>
      </c>
      <c r="M267" s="13">
        <v>500</v>
      </c>
      <c r="N267" s="13">
        <f t="shared" si="73"/>
        <v>250</v>
      </c>
      <c r="O267" s="13"/>
      <c r="P267" s="13"/>
      <c r="Q267" s="13"/>
      <c r="R267" s="13">
        <f t="shared" si="74"/>
        <v>0</v>
      </c>
      <c r="S267" s="17"/>
    </row>
    <row r="268" spans="1:19" ht="15" x14ac:dyDescent="0.2">
      <c r="A268" s="10"/>
      <c r="B268" s="11"/>
      <c r="C268" s="16"/>
      <c r="D268" s="10"/>
      <c r="E268" s="55"/>
      <c r="F268" s="10"/>
      <c r="G268" s="10"/>
      <c r="H268" s="13">
        <f t="shared" si="71"/>
        <v>0</v>
      </c>
      <c r="I268" s="13"/>
      <c r="J268" s="13">
        <f t="shared" si="72"/>
        <v>0</v>
      </c>
      <c r="K268" s="13"/>
      <c r="L268" s="13"/>
      <c r="M268" s="13"/>
      <c r="N268" s="13">
        <f t="shared" si="73"/>
        <v>0</v>
      </c>
      <c r="O268" s="13"/>
      <c r="P268" s="13"/>
      <c r="Q268" s="13"/>
      <c r="R268" s="13">
        <f t="shared" si="74"/>
        <v>0</v>
      </c>
      <c r="S268" s="17"/>
    </row>
    <row r="269" spans="1:19" x14ac:dyDescent="0.2">
      <c r="A269" s="10"/>
      <c r="B269" s="11"/>
      <c r="C269" s="10"/>
      <c r="D269" s="10"/>
      <c r="E269" s="10"/>
      <c r="F269" s="10"/>
      <c r="G269" s="10"/>
      <c r="H269" s="13">
        <f t="shared" si="71"/>
        <v>0</v>
      </c>
      <c r="I269" s="13"/>
      <c r="J269" s="13">
        <f t="shared" si="72"/>
        <v>0</v>
      </c>
      <c r="K269" s="13"/>
      <c r="L269" s="13"/>
      <c r="M269" s="13"/>
      <c r="N269" s="13">
        <f t="shared" si="73"/>
        <v>0</v>
      </c>
      <c r="O269" s="13"/>
      <c r="P269" s="13"/>
      <c r="Q269" s="13"/>
      <c r="R269" s="13">
        <f t="shared" si="74"/>
        <v>0</v>
      </c>
      <c r="S269" s="17"/>
    </row>
    <row r="270" spans="1:19" x14ac:dyDescent="0.2">
      <c r="A270" s="10"/>
      <c r="B270" s="11"/>
      <c r="C270" s="10"/>
      <c r="D270" s="10"/>
      <c r="E270" s="19" t="s">
        <v>66</v>
      </c>
      <c r="F270" s="10"/>
      <c r="G270" s="10"/>
      <c r="H270" s="20">
        <f>SUM(H258:H269)</f>
        <v>8</v>
      </c>
      <c r="I270" s="13"/>
      <c r="J270" s="20">
        <f>SUM(J258:J269)</f>
        <v>7160</v>
      </c>
      <c r="K270" s="13"/>
      <c r="L270" s="20">
        <f>SUM(L258:L269)</f>
        <v>1.5</v>
      </c>
      <c r="M270" s="13"/>
      <c r="N270" s="20">
        <f>SUM(N258:N269)</f>
        <v>750</v>
      </c>
      <c r="O270" s="13"/>
      <c r="P270" s="13"/>
      <c r="Q270" s="13"/>
      <c r="R270" s="20">
        <f>SUM(R258:R269)</f>
        <v>152</v>
      </c>
      <c r="S270" s="14">
        <f>J270+N270+R270</f>
        <v>8062</v>
      </c>
    </row>
    <row r="271" spans="1:19" ht="15" x14ac:dyDescent="0.2">
      <c r="A271" s="10" t="s">
        <v>0</v>
      </c>
      <c r="B271" s="11"/>
      <c r="C271" s="10"/>
      <c r="D271" s="10"/>
      <c r="E271" s="15" t="s">
        <v>67</v>
      </c>
      <c r="F271" s="10"/>
      <c r="G271" s="10"/>
      <c r="H271" s="13">
        <f t="shared" ref="H271:H279" si="75">F271*G271</f>
        <v>0</v>
      </c>
      <c r="I271" s="13"/>
      <c r="J271" s="13">
        <f t="shared" ref="J271:J279" si="76">H271*I271</f>
        <v>0</v>
      </c>
      <c r="K271" s="13"/>
      <c r="L271" s="13"/>
      <c r="M271" s="13"/>
      <c r="N271" s="13">
        <f t="shared" ref="N271:N279" si="77">L271*M271</f>
        <v>0</v>
      </c>
      <c r="O271" s="13"/>
      <c r="P271" s="13"/>
      <c r="Q271" s="13"/>
      <c r="R271" s="13">
        <f>P271</f>
        <v>0</v>
      </c>
      <c r="S271" s="21"/>
    </row>
    <row r="272" spans="1:19" ht="25.5" x14ac:dyDescent="0.2">
      <c r="A272" s="10">
        <v>1</v>
      </c>
      <c r="B272" s="11" t="s">
        <v>154</v>
      </c>
      <c r="C272" s="16">
        <v>45244</v>
      </c>
      <c r="D272" s="10"/>
      <c r="E272" s="15" t="s">
        <v>0</v>
      </c>
      <c r="F272" s="10">
        <v>4</v>
      </c>
      <c r="G272" s="10">
        <v>2</v>
      </c>
      <c r="H272" s="13">
        <f t="shared" si="75"/>
        <v>8</v>
      </c>
      <c r="I272" s="13">
        <v>895</v>
      </c>
      <c r="J272" s="13">
        <f t="shared" si="76"/>
        <v>7160</v>
      </c>
      <c r="K272" s="13" t="s">
        <v>21</v>
      </c>
      <c r="L272" s="13">
        <v>1</v>
      </c>
      <c r="M272" s="13">
        <v>500</v>
      </c>
      <c r="N272" s="13">
        <f t="shared" si="77"/>
        <v>500</v>
      </c>
      <c r="O272" s="13" t="s">
        <v>155</v>
      </c>
      <c r="P272" s="13">
        <v>0.5</v>
      </c>
      <c r="Q272" s="13">
        <v>1700</v>
      </c>
      <c r="R272" s="13">
        <f t="shared" ref="R272:R279" si="78">P272*Q272</f>
        <v>850</v>
      </c>
      <c r="S272" s="21"/>
    </row>
    <row r="273" spans="1:19" ht="15" x14ac:dyDescent="0.2">
      <c r="A273" s="10"/>
      <c r="B273" s="11"/>
      <c r="C273" s="10"/>
      <c r="D273" s="10"/>
      <c r="E273" s="15"/>
      <c r="F273" s="10"/>
      <c r="G273" s="10"/>
      <c r="H273" s="13">
        <f t="shared" si="75"/>
        <v>0</v>
      </c>
      <c r="I273" s="13"/>
      <c r="J273" s="13">
        <f t="shared" si="76"/>
        <v>0</v>
      </c>
      <c r="K273" s="13"/>
      <c r="L273" s="13"/>
      <c r="M273" s="13"/>
      <c r="N273" s="13">
        <f t="shared" si="77"/>
        <v>0</v>
      </c>
      <c r="O273" s="13" t="s">
        <v>156</v>
      </c>
      <c r="P273" s="13">
        <v>2</v>
      </c>
      <c r="Q273" s="13">
        <v>822</v>
      </c>
      <c r="R273" s="13">
        <f t="shared" si="78"/>
        <v>1644</v>
      </c>
      <c r="S273" s="21"/>
    </row>
    <row r="274" spans="1:19" ht="15" x14ac:dyDescent="0.2">
      <c r="A274" s="10"/>
      <c r="B274" s="11"/>
      <c r="C274" s="10"/>
      <c r="D274" s="10"/>
      <c r="E274" s="15"/>
      <c r="F274" s="10"/>
      <c r="G274" s="10"/>
      <c r="H274" s="13">
        <f t="shared" si="75"/>
        <v>0</v>
      </c>
      <c r="I274" s="13"/>
      <c r="J274" s="13">
        <f t="shared" si="76"/>
        <v>0</v>
      </c>
      <c r="K274" s="13"/>
      <c r="L274" s="13"/>
      <c r="M274" s="13"/>
      <c r="N274" s="13">
        <f t="shared" si="77"/>
        <v>0</v>
      </c>
      <c r="O274" s="13" t="s">
        <v>97</v>
      </c>
      <c r="P274" s="13">
        <v>3</v>
      </c>
      <c r="Q274" s="13">
        <v>200</v>
      </c>
      <c r="R274" s="13">
        <f t="shared" si="78"/>
        <v>600</v>
      </c>
      <c r="S274" s="21"/>
    </row>
    <row r="275" spans="1:19" ht="15" x14ac:dyDescent="0.2">
      <c r="A275" s="10"/>
      <c r="B275" s="11"/>
      <c r="C275" s="10"/>
      <c r="D275" s="10"/>
      <c r="E275" s="15"/>
      <c r="F275" s="10"/>
      <c r="G275" s="10"/>
      <c r="H275" s="13">
        <f t="shared" si="75"/>
        <v>0</v>
      </c>
      <c r="I275" s="13"/>
      <c r="J275" s="13">
        <f t="shared" si="76"/>
        <v>0</v>
      </c>
      <c r="K275" s="13"/>
      <c r="L275" s="13"/>
      <c r="M275" s="13"/>
      <c r="N275" s="13">
        <f t="shared" si="77"/>
        <v>0</v>
      </c>
      <c r="O275" s="13" t="s">
        <v>92</v>
      </c>
      <c r="P275" s="13">
        <v>1</v>
      </c>
      <c r="Q275" s="13">
        <v>595</v>
      </c>
      <c r="R275" s="13">
        <f t="shared" si="78"/>
        <v>595</v>
      </c>
      <c r="S275" s="21"/>
    </row>
    <row r="276" spans="1:19" ht="15" x14ac:dyDescent="0.2">
      <c r="A276" s="10"/>
      <c r="B276" s="11"/>
      <c r="C276" s="10"/>
      <c r="D276" s="10"/>
      <c r="E276" s="15"/>
      <c r="F276" s="10"/>
      <c r="G276" s="10"/>
      <c r="H276" s="13">
        <f t="shared" si="75"/>
        <v>0</v>
      </c>
      <c r="I276" s="13"/>
      <c r="J276" s="13">
        <f t="shared" si="76"/>
        <v>0</v>
      </c>
      <c r="K276" s="13"/>
      <c r="L276" s="13"/>
      <c r="M276" s="13"/>
      <c r="N276" s="13">
        <f t="shared" si="77"/>
        <v>0</v>
      </c>
      <c r="O276" s="13"/>
      <c r="P276" s="13"/>
      <c r="Q276" s="13"/>
      <c r="R276" s="13">
        <f t="shared" si="78"/>
        <v>0</v>
      </c>
      <c r="S276" s="21"/>
    </row>
    <row r="277" spans="1:19" ht="15" x14ac:dyDescent="0.2">
      <c r="A277" s="10"/>
      <c r="B277" s="11"/>
      <c r="C277" s="10"/>
      <c r="D277" s="10"/>
      <c r="E277" s="15"/>
      <c r="F277" s="10"/>
      <c r="G277" s="10"/>
      <c r="H277" s="13">
        <f t="shared" si="75"/>
        <v>0</v>
      </c>
      <c r="I277" s="13"/>
      <c r="J277" s="13">
        <f t="shared" si="76"/>
        <v>0</v>
      </c>
      <c r="K277" s="13"/>
      <c r="L277" s="13"/>
      <c r="M277" s="13"/>
      <c r="N277" s="13">
        <f t="shared" si="77"/>
        <v>0</v>
      </c>
      <c r="O277" s="13"/>
      <c r="P277" s="13"/>
      <c r="Q277" s="13"/>
      <c r="R277" s="13">
        <f t="shared" si="78"/>
        <v>0</v>
      </c>
      <c r="S277" s="21"/>
    </row>
    <row r="278" spans="1:19" ht="15" x14ac:dyDescent="0.2">
      <c r="A278" s="10"/>
      <c r="B278" s="11"/>
      <c r="C278" s="10"/>
      <c r="D278" s="10"/>
      <c r="E278" s="15"/>
      <c r="F278" s="10"/>
      <c r="G278" s="10"/>
      <c r="H278" s="13">
        <f t="shared" si="75"/>
        <v>0</v>
      </c>
      <c r="I278" s="13"/>
      <c r="J278" s="13">
        <f t="shared" si="76"/>
        <v>0</v>
      </c>
      <c r="K278" s="13"/>
      <c r="L278" s="13"/>
      <c r="M278" s="13"/>
      <c r="N278" s="13">
        <f t="shared" si="77"/>
        <v>0</v>
      </c>
      <c r="O278" s="13"/>
      <c r="P278" s="13"/>
      <c r="Q278" s="13"/>
      <c r="R278" s="13">
        <f t="shared" si="78"/>
        <v>0</v>
      </c>
      <c r="S278" s="21"/>
    </row>
    <row r="279" spans="1:19" x14ac:dyDescent="0.2">
      <c r="A279" s="10"/>
      <c r="B279" s="11"/>
      <c r="C279" s="10"/>
      <c r="D279" s="10"/>
      <c r="E279" s="10"/>
      <c r="F279" s="10"/>
      <c r="G279" s="10"/>
      <c r="H279" s="13">
        <f t="shared" si="75"/>
        <v>0</v>
      </c>
      <c r="I279" s="13"/>
      <c r="J279" s="13">
        <f t="shared" si="76"/>
        <v>0</v>
      </c>
      <c r="K279" s="13"/>
      <c r="L279" s="13"/>
      <c r="M279" s="13"/>
      <c r="N279" s="13">
        <f t="shared" si="77"/>
        <v>0</v>
      </c>
      <c r="O279" s="13"/>
      <c r="P279" s="13"/>
      <c r="Q279" s="13"/>
      <c r="R279" s="13">
        <f t="shared" si="78"/>
        <v>0</v>
      </c>
      <c r="S279" s="14"/>
    </row>
    <row r="280" spans="1:19" x14ac:dyDescent="0.2">
      <c r="A280" s="10"/>
      <c r="B280" s="11"/>
      <c r="C280" s="10"/>
      <c r="D280" s="10"/>
      <c r="E280" s="19" t="s">
        <v>66</v>
      </c>
      <c r="F280" s="10"/>
      <c r="G280" s="10"/>
      <c r="H280" s="20">
        <f>SUM(H271:H279)</f>
        <v>8</v>
      </c>
      <c r="I280" s="13"/>
      <c r="J280" s="20">
        <f>SUM(J271:J279)</f>
        <v>7160</v>
      </c>
      <c r="K280" s="13"/>
      <c r="L280" s="20">
        <f>SUM(L271:L279)</f>
        <v>1</v>
      </c>
      <c r="M280" s="13"/>
      <c r="N280" s="20">
        <f>SUM(N271:N279)</f>
        <v>500</v>
      </c>
      <c r="O280" s="13"/>
      <c r="P280" s="13"/>
      <c r="Q280" s="13"/>
      <c r="R280" s="20">
        <f>SUM(R271:R279)</f>
        <v>3689</v>
      </c>
      <c r="S280" s="14">
        <f>J280+N280+R280</f>
        <v>11349</v>
      </c>
    </row>
    <row r="281" spans="1:19" ht="15" x14ac:dyDescent="0.2">
      <c r="A281" s="10"/>
      <c r="B281" s="11"/>
      <c r="C281" s="10"/>
      <c r="D281" s="10"/>
      <c r="E281" s="15" t="s">
        <v>70</v>
      </c>
      <c r="F281" s="10"/>
      <c r="G281" s="10"/>
      <c r="H281" s="13">
        <f>F281*G281</f>
        <v>0</v>
      </c>
      <c r="I281" s="13"/>
      <c r="J281" s="13">
        <f>H281*I281</f>
        <v>0</v>
      </c>
      <c r="K281" s="13"/>
      <c r="L281" s="13"/>
      <c r="M281" s="13"/>
      <c r="N281" s="13">
        <f>L281*M281</f>
        <v>0</v>
      </c>
      <c r="O281" s="13"/>
      <c r="P281" s="13"/>
      <c r="Q281" s="13"/>
      <c r="R281" s="13">
        <f>P281*Q281</f>
        <v>0</v>
      </c>
      <c r="S281" s="21"/>
    </row>
    <row r="282" spans="1:19" ht="15" x14ac:dyDescent="0.2">
      <c r="A282" s="10"/>
      <c r="B282" s="11"/>
      <c r="C282" s="16"/>
      <c r="D282" s="10"/>
      <c r="E282" s="15"/>
      <c r="F282" s="10"/>
      <c r="G282" s="10"/>
      <c r="H282" s="13">
        <f>F282*G282</f>
        <v>0</v>
      </c>
      <c r="I282" s="13"/>
      <c r="J282" s="13">
        <f>H282*I282</f>
        <v>0</v>
      </c>
      <c r="K282" s="13"/>
      <c r="L282" s="13"/>
      <c r="M282" s="13"/>
      <c r="N282" s="13">
        <f>L282*M282</f>
        <v>0</v>
      </c>
      <c r="O282" s="13"/>
      <c r="P282" s="13"/>
      <c r="Q282" s="13"/>
      <c r="R282" s="13">
        <f>P282*Q282</f>
        <v>0</v>
      </c>
      <c r="S282" s="21"/>
    </row>
    <row r="283" spans="1:19" ht="15" x14ac:dyDescent="0.2">
      <c r="A283" s="10"/>
      <c r="B283" s="11"/>
      <c r="C283" s="16"/>
      <c r="D283" s="10"/>
      <c r="E283" s="15"/>
      <c r="F283" s="10"/>
      <c r="G283" s="10"/>
      <c r="H283" s="13">
        <f>F283*G283</f>
        <v>0</v>
      </c>
      <c r="I283" s="13"/>
      <c r="J283" s="13">
        <f>H283*I283</f>
        <v>0</v>
      </c>
      <c r="K283" s="13"/>
      <c r="L283" s="13"/>
      <c r="M283" s="13"/>
      <c r="N283" s="13">
        <f>L283*M283</f>
        <v>0</v>
      </c>
      <c r="O283" s="13"/>
      <c r="P283" s="13"/>
      <c r="Q283" s="13"/>
      <c r="R283" s="13">
        <f>P283*Q283</f>
        <v>0</v>
      </c>
      <c r="S283" s="21"/>
    </row>
    <row r="284" spans="1:19" x14ac:dyDescent="0.2">
      <c r="A284" s="10"/>
      <c r="B284" s="11"/>
      <c r="C284" s="10"/>
      <c r="D284" s="10"/>
      <c r="E284" s="10"/>
      <c r="F284" s="10"/>
      <c r="G284" s="10"/>
      <c r="H284" s="13">
        <f>F284*G284</f>
        <v>0</v>
      </c>
      <c r="I284" s="13"/>
      <c r="J284" s="13">
        <f>H284*I284</f>
        <v>0</v>
      </c>
      <c r="K284" s="13"/>
      <c r="L284" s="13"/>
      <c r="M284" s="13"/>
      <c r="N284" s="13">
        <f>L284*M284</f>
        <v>0</v>
      </c>
      <c r="O284" s="13"/>
      <c r="P284" s="13"/>
      <c r="Q284" s="13"/>
      <c r="R284" s="13">
        <f>P284*Q284</f>
        <v>0</v>
      </c>
      <c r="S284" s="21"/>
    </row>
    <row r="285" spans="1:19" x14ac:dyDescent="0.2">
      <c r="A285" s="10"/>
      <c r="B285" s="11"/>
      <c r="C285" s="10"/>
      <c r="D285" s="10"/>
      <c r="E285" s="19" t="s">
        <v>66</v>
      </c>
      <c r="F285" s="10"/>
      <c r="G285" s="10"/>
      <c r="H285" s="20">
        <f>SUM(H281:H284)</f>
        <v>0</v>
      </c>
      <c r="I285" s="13"/>
      <c r="J285" s="20">
        <f>SUM(J282:J284)</f>
        <v>0</v>
      </c>
      <c r="K285" s="13"/>
      <c r="L285" s="20">
        <f>SUM(L281:L284)</f>
        <v>0</v>
      </c>
      <c r="M285" s="13"/>
      <c r="N285" s="20">
        <f>SUM(N281:N284)</f>
        <v>0</v>
      </c>
      <c r="O285" s="13"/>
      <c r="P285" s="13"/>
      <c r="Q285" s="13"/>
      <c r="R285" s="20">
        <f>SUM(R281:R284)</f>
        <v>0</v>
      </c>
      <c r="S285" s="14">
        <f>J285+N285+R285</f>
        <v>0</v>
      </c>
    </row>
    <row r="286" spans="1:19" x14ac:dyDescent="0.2">
      <c r="A286" s="10"/>
      <c r="B286" s="11"/>
      <c r="C286" s="10"/>
      <c r="D286" s="10"/>
      <c r="E286" s="19" t="s">
        <v>66</v>
      </c>
      <c r="F286" s="10"/>
      <c r="G286" s="10"/>
      <c r="H286" s="20">
        <f>H270+H280+H285</f>
        <v>16</v>
      </c>
      <c r="I286" s="13"/>
      <c r="J286" s="20">
        <f>J270+J280+J285</f>
        <v>14320</v>
      </c>
      <c r="K286" s="13"/>
      <c r="L286" s="20">
        <f>L270+L280+L285</f>
        <v>2.5</v>
      </c>
      <c r="M286" s="13"/>
      <c r="N286" s="20">
        <f>N270+N280+N285</f>
        <v>1250</v>
      </c>
      <c r="O286" s="13"/>
      <c r="P286" s="13"/>
      <c r="Q286" s="13"/>
      <c r="R286" s="20">
        <f>R270+R280+R285</f>
        <v>3841</v>
      </c>
      <c r="S286" s="20">
        <f>SUM(S258:S285)</f>
        <v>19411</v>
      </c>
    </row>
    <row r="287" spans="1:19" x14ac:dyDescent="0.2">
      <c r="C287" s="23"/>
      <c r="R287" s="24">
        <f>J286+N286+R286</f>
        <v>19411</v>
      </c>
      <c r="S287" s="24" t="s">
        <v>0</v>
      </c>
    </row>
    <row r="288" spans="1:19" x14ac:dyDescent="0.2">
      <c r="C288" s="23"/>
      <c r="R288" s="24"/>
      <c r="S288" s="24"/>
    </row>
    <row r="289" spans="1:19" x14ac:dyDescent="0.2">
      <c r="C289" s="23"/>
      <c r="R289" s="24"/>
      <c r="S289" s="24"/>
    </row>
    <row r="290" spans="1:19" ht="20.25" x14ac:dyDescent="0.3">
      <c r="F290" t="s">
        <v>0</v>
      </c>
      <c r="H290" s="1" t="s">
        <v>157</v>
      </c>
    </row>
    <row r="292" spans="1:19" x14ac:dyDescent="0.2">
      <c r="A292" s="2" t="s">
        <v>2</v>
      </c>
      <c r="B292" s="2" t="s">
        <v>3</v>
      </c>
      <c r="C292" s="2" t="s">
        <v>4</v>
      </c>
      <c r="D292" s="2" t="s">
        <v>5</v>
      </c>
      <c r="E292" s="2" t="s">
        <v>6</v>
      </c>
      <c r="F292" s="3" t="s">
        <v>7</v>
      </c>
      <c r="G292" s="3" t="s">
        <v>8</v>
      </c>
      <c r="H292" s="4" t="s">
        <v>9</v>
      </c>
      <c r="I292" s="4"/>
      <c r="J292" s="4"/>
      <c r="K292" s="2"/>
      <c r="L292" s="4" t="s">
        <v>10</v>
      </c>
      <c r="M292" s="4"/>
      <c r="N292" s="4"/>
      <c r="O292" s="4" t="s">
        <v>11</v>
      </c>
      <c r="P292" s="4"/>
      <c r="Q292" s="4"/>
      <c r="R292" s="4"/>
    </row>
    <row r="293" spans="1:19" ht="25.5" x14ac:dyDescent="0.2">
      <c r="A293" s="5"/>
      <c r="B293" s="5"/>
      <c r="C293" s="5"/>
      <c r="D293" s="5"/>
      <c r="E293" s="5"/>
      <c r="F293" s="6"/>
      <c r="G293" s="6"/>
      <c r="H293" s="7" t="s">
        <v>12</v>
      </c>
      <c r="I293" s="8" t="s">
        <v>13</v>
      </c>
      <c r="J293" s="7" t="s">
        <v>14</v>
      </c>
      <c r="K293" s="9"/>
      <c r="L293" s="7" t="s">
        <v>12</v>
      </c>
      <c r="M293" s="7" t="s">
        <v>15</v>
      </c>
      <c r="N293" s="7" t="s">
        <v>14</v>
      </c>
      <c r="O293" s="8" t="s">
        <v>16</v>
      </c>
      <c r="P293" s="7" t="s">
        <v>12</v>
      </c>
      <c r="Q293" s="7" t="s">
        <v>15</v>
      </c>
      <c r="R293" s="7" t="s">
        <v>14</v>
      </c>
    </row>
    <row r="294" spans="1:19" ht="15.75" x14ac:dyDescent="0.2">
      <c r="A294" s="10"/>
      <c r="B294" s="11"/>
      <c r="C294" s="10"/>
      <c r="D294" s="11"/>
      <c r="E294" s="12" t="s">
        <v>17</v>
      </c>
      <c r="F294" s="10"/>
      <c r="G294" s="10"/>
      <c r="H294" s="13">
        <f>F294*G294</f>
        <v>0</v>
      </c>
      <c r="I294" s="13"/>
      <c r="J294" s="13">
        <f>H294*I294</f>
        <v>0</v>
      </c>
      <c r="K294" s="13"/>
      <c r="L294" s="13"/>
      <c r="M294" s="13"/>
      <c r="N294" s="13">
        <f>L294*M294</f>
        <v>0</v>
      </c>
      <c r="O294" s="13"/>
      <c r="P294" s="13"/>
      <c r="Q294" s="13"/>
      <c r="R294" s="13">
        <f>P294*Q294</f>
        <v>0</v>
      </c>
      <c r="S294" s="14"/>
    </row>
    <row r="295" spans="1:19" ht="15" x14ac:dyDescent="0.2">
      <c r="A295" s="10"/>
      <c r="B295" s="11"/>
      <c r="C295" s="10"/>
      <c r="D295" s="10"/>
      <c r="E295" s="15" t="s">
        <v>18</v>
      </c>
      <c r="F295" s="10"/>
      <c r="G295" s="10"/>
      <c r="H295" s="13">
        <f>F295*G295</f>
        <v>0</v>
      </c>
      <c r="I295" s="13"/>
      <c r="J295" s="13">
        <f>H295*I295</f>
        <v>0</v>
      </c>
      <c r="K295" s="13"/>
      <c r="L295" s="13"/>
      <c r="M295" s="13"/>
      <c r="N295" s="13">
        <f>L295*M295</f>
        <v>0</v>
      </c>
      <c r="O295" s="13"/>
      <c r="P295" s="13"/>
      <c r="Q295" s="13"/>
      <c r="R295" s="13">
        <f t="shared" ref="R295:R302" si="79">P295*Q295</f>
        <v>0</v>
      </c>
      <c r="S295" s="14"/>
    </row>
    <row r="296" spans="1:19" x14ac:dyDescent="0.2">
      <c r="A296" s="10"/>
      <c r="B296" s="11"/>
      <c r="C296" s="10"/>
      <c r="D296" s="10"/>
      <c r="E296" s="10"/>
      <c r="F296" s="10"/>
      <c r="G296" s="10"/>
      <c r="H296" s="13">
        <f t="shared" ref="H296:H300" si="80">F296*G296</f>
        <v>0</v>
      </c>
      <c r="I296" s="13"/>
      <c r="J296" s="13">
        <f t="shared" ref="J296:J300" si="81">H296*I296</f>
        <v>0</v>
      </c>
      <c r="K296" s="13"/>
      <c r="L296" s="13"/>
      <c r="M296" s="13"/>
      <c r="N296" s="13">
        <f t="shared" ref="N296:N300" si="82">L296*M296</f>
        <v>0</v>
      </c>
      <c r="O296" s="13"/>
      <c r="P296" s="13"/>
      <c r="Q296" s="13"/>
      <c r="R296" s="13">
        <f t="shared" si="79"/>
        <v>0</v>
      </c>
      <c r="S296" s="17"/>
    </row>
    <row r="297" spans="1:19" ht="25.5" x14ac:dyDescent="0.2">
      <c r="A297" s="10">
        <v>1</v>
      </c>
      <c r="B297" s="11" t="s">
        <v>158</v>
      </c>
      <c r="C297" s="16">
        <v>45290</v>
      </c>
      <c r="D297" s="10"/>
      <c r="E297" s="10" t="s">
        <v>150</v>
      </c>
      <c r="F297" s="10">
        <v>2</v>
      </c>
      <c r="G297" s="10">
        <v>2</v>
      </c>
      <c r="H297" s="13">
        <f t="shared" si="80"/>
        <v>4</v>
      </c>
      <c r="I297" s="13">
        <v>600</v>
      </c>
      <c r="J297" s="13">
        <f t="shared" si="81"/>
        <v>2400</v>
      </c>
      <c r="K297" s="13" t="s">
        <v>126</v>
      </c>
      <c r="L297" s="13">
        <v>0.5</v>
      </c>
      <c r="M297" s="13">
        <v>450</v>
      </c>
      <c r="N297" s="13">
        <f t="shared" si="82"/>
        <v>225</v>
      </c>
      <c r="O297" s="18" t="s">
        <v>159</v>
      </c>
      <c r="P297" s="13">
        <v>1.5</v>
      </c>
      <c r="Q297" s="13">
        <v>192</v>
      </c>
      <c r="R297" s="13">
        <f t="shared" si="79"/>
        <v>288</v>
      </c>
      <c r="S297" s="17"/>
    </row>
    <row r="298" spans="1:19" ht="25.5" x14ac:dyDescent="0.2">
      <c r="A298" s="10"/>
      <c r="B298" s="11"/>
      <c r="C298" s="10"/>
      <c r="D298" s="10"/>
      <c r="E298" s="10"/>
      <c r="F298" s="10"/>
      <c r="G298" s="10"/>
      <c r="H298" s="13">
        <f t="shared" si="80"/>
        <v>0</v>
      </c>
      <c r="I298" s="13"/>
      <c r="J298" s="13">
        <f t="shared" si="81"/>
        <v>0</v>
      </c>
      <c r="K298" s="13"/>
      <c r="L298" s="13"/>
      <c r="M298" s="13"/>
      <c r="N298" s="13">
        <f t="shared" si="82"/>
        <v>0</v>
      </c>
      <c r="O298" s="18" t="s">
        <v>160</v>
      </c>
      <c r="P298" s="13">
        <v>4</v>
      </c>
      <c r="Q298" s="13">
        <v>445</v>
      </c>
      <c r="R298" s="13">
        <f t="shared" si="79"/>
        <v>1780</v>
      </c>
      <c r="S298" s="17"/>
    </row>
    <row r="299" spans="1:19" ht="25.5" x14ac:dyDescent="0.2">
      <c r="A299" s="10"/>
      <c r="B299" s="11"/>
      <c r="C299" s="10"/>
      <c r="D299" s="10"/>
      <c r="E299" s="10"/>
      <c r="F299" s="10"/>
      <c r="G299" s="10"/>
      <c r="H299" s="13">
        <f t="shared" si="80"/>
        <v>0</v>
      </c>
      <c r="I299" s="13"/>
      <c r="J299" s="13">
        <f t="shared" si="81"/>
        <v>0</v>
      </c>
      <c r="K299" s="13"/>
      <c r="L299" s="13"/>
      <c r="M299" s="13"/>
      <c r="N299" s="13">
        <f t="shared" si="82"/>
        <v>0</v>
      </c>
      <c r="O299" s="18" t="s">
        <v>161</v>
      </c>
      <c r="P299" s="13">
        <v>1</v>
      </c>
      <c r="Q299" s="13">
        <v>556</v>
      </c>
      <c r="R299" s="13">
        <f t="shared" si="79"/>
        <v>556</v>
      </c>
      <c r="S299" s="17"/>
    </row>
    <row r="300" spans="1:19" ht="25.5" x14ac:dyDescent="0.2">
      <c r="A300" s="10"/>
      <c r="B300" s="11"/>
      <c r="C300" s="10"/>
      <c r="D300" s="10"/>
      <c r="E300" s="10"/>
      <c r="F300" s="10"/>
      <c r="G300" s="10"/>
      <c r="H300" s="13">
        <f t="shared" si="80"/>
        <v>0</v>
      </c>
      <c r="I300" s="13"/>
      <c r="J300" s="13">
        <f t="shared" si="81"/>
        <v>0</v>
      </c>
      <c r="K300" s="13"/>
      <c r="L300" s="13"/>
      <c r="M300" s="13"/>
      <c r="N300" s="13">
        <f t="shared" si="82"/>
        <v>0</v>
      </c>
      <c r="O300" s="18" t="s">
        <v>162</v>
      </c>
      <c r="P300" s="13">
        <v>1</v>
      </c>
      <c r="Q300" s="13">
        <v>547</v>
      </c>
      <c r="R300" s="13">
        <f t="shared" si="79"/>
        <v>547</v>
      </c>
      <c r="S300" s="17"/>
    </row>
    <row r="301" spans="1:19" ht="25.5" x14ac:dyDescent="0.2">
      <c r="A301" s="10"/>
      <c r="B301" s="11"/>
      <c r="C301" s="10"/>
      <c r="D301" s="10"/>
      <c r="E301" s="10"/>
      <c r="F301" s="10"/>
      <c r="G301" s="10"/>
      <c r="H301" s="13"/>
      <c r="I301" s="13"/>
      <c r="J301" s="13"/>
      <c r="K301" s="13"/>
      <c r="L301" s="13"/>
      <c r="M301" s="13"/>
      <c r="N301" s="13"/>
      <c r="O301" s="18" t="s">
        <v>161</v>
      </c>
      <c r="P301" s="13">
        <v>1</v>
      </c>
      <c r="Q301" s="13"/>
      <c r="R301" s="13">
        <f t="shared" si="79"/>
        <v>0</v>
      </c>
      <c r="S301" s="17"/>
    </row>
    <row r="302" spans="1:19" ht="25.5" x14ac:dyDescent="0.2">
      <c r="A302" s="10"/>
      <c r="B302" s="11"/>
      <c r="C302" s="10"/>
      <c r="D302" s="10"/>
      <c r="E302" s="10"/>
      <c r="F302" s="10"/>
      <c r="G302" s="10"/>
      <c r="H302" s="13"/>
      <c r="I302" s="13"/>
      <c r="J302" s="13"/>
      <c r="K302" s="13"/>
      <c r="L302" s="13"/>
      <c r="M302" s="13"/>
      <c r="N302" s="13"/>
      <c r="O302" s="18" t="s">
        <v>29</v>
      </c>
      <c r="P302" s="13">
        <v>0.2</v>
      </c>
      <c r="Q302" s="13">
        <v>70</v>
      </c>
      <c r="R302" s="13">
        <f t="shared" si="79"/>
        <v>14</v>
      </c>
      <c r="S302" s="17"/>
    </row>
    <row r="303" spans="1:19" x14ac:dyDescent="0.2">
      <c r="A303" s="10"/>
      <c r="B303" s="11"/>
      <c r="C303" s="10"/>
      <c r="D303" s="10"/>
      <c r="E303" s="10"/>
      <c r="F303" s="10"/>
      <c r="G303" s="10"/>
      <c r="H303" s="13"/>
      <c r="I303" s="13"/>
      <c r="J303" s="13"/>
      <c r="K303" s="13"/>
      <c r="L303" s="13"/>
      <c r="M303" s="13"/>
      <c r="N303" s="13"/>
      <c r="O303" s="18"/>
      <c r="P303" s="13"/>
      <c r="Q303" s="13"/>
      <c r="R303" s="13"/>
      <c r="S303" s="17"/>
    </row>
    <row r="304" spans="1:19" x14ac:dyDescent="0.2">
      <c r="A304" s="10"/>
      <c r="B304" s="11"/>
      <c r="C304" s="10"/>
      <c r="D304" s="10"/>
      <c r="E304" s="10"/>
      <c r="F304" s="10"/>
      <c r="G304" s="10"/>
      <c r="H304" s="13"/>
      <c r="I304" s="13"/>
      <c r="J304" s="13"/>
      <c r="K304" s="13"/>
      <c r="L304" s="13"/>
      <c r="M304" s="13"/>
      <c r="N304" s="13"/>
      <c r="O304" s="18"/>
      <c r="P304" s="13"/>
      <c r="Q304" s="13"/>
      <c r="R304" s="13"/>
      <c r="S304" s="17"/>
    </row>
    <row r="305" spans="1:19" x14ac:dyDescent="0.2">
      <c r="A305" s="10"/>
      <c r="B305" s="11"/>
      <c r="C305" s="10"/>
      <c r="D305" s="10"/>
      <c r="E305" s="10"/>
      <c r="F305" s="10"/>
      <c r="G305" s="10"/>
      <c r="H305" s="13"/>
      <c r="I305" s="13"/>
      <c r="J305" s="13"/>
      <c r="K305" s="13"/>
      <c r="L305" s="13"/>
      <c r="M305" s="13"/>
      <c r="N305" s="13"/>
      <c r="O305" s="18"/>
      <c r="P305" s="13"/>
      <c r="Q305" s="13"/>
      <c r="R305" s="13"/>
      <c r="S305" s="17"/>
    </row>
    <row r="306" spans="1:19" x14ac:dyDescent="0.2">
      <c r="A306" s="10"/>
      <c r="B306" s="11"/>
      <c r="C306" s="10"/>
      <c r="D306" s="10"/>
      <c r="E306" s="19" t="s">
        <v>66</v>
      </c>
      <c r="F306" s="10"/>
      <c r="G306" s="10"/>
      <c r="H306" s="20">
        <f>SUM(H294:H305)</f>
        <v>4</v>
      </c>
      <c r="I306" s="13"/>
      <c r="J306" s="20">
        <f>SUM(J294:J305)</f>
        <v>2400</v>
      </c>
      <c r="K306" s="13"/>
      <c r="L306" s="20">
        <f>SUM(L294:L305)</f>
        <v>0.5</v>
      </c>
      <c r="M306" s="13"/>
      <c r="N306" s="20">
        <f>SUM(N294:N305)</f>
        <v>225</v>
      </c>
      <c r="O306" s="18"/>
      <c r="P306" s="13"/>
      <c r="Q306" s="13"/>
      <c r="R306" s="20">
        <f>SUM(R294:R305)</f>
        <v>3185</v>
      </c>
      <c r="S306" s="14">
        <f>J306+N306+R306</f>
        <v>5810</v>
      </c>
    </row>
    <row r="307" spans="1:19" ht="15" x14ac:dyDescent="0.2">
      <c r="A307" s="10" t="s">
        <v>0</v>
      </c>
      <c r="B307" s="11"/>
      <c r="C307" s="10"/>
      <c r="D307" s="10"/>
      <c r="E307" s="15" t="s">
        <v>67</v>
      </c>
      <c r="F307" s="10"/>
      <c r="G307" s="10"/>
      <c r="H307" s="13">
        <f>F307*G307</f>
        <v>0</v>
      </c>
      <c r="I307" s="13"/>
      <c r="J307" s="13">
        <f>H307*I307</f>
        <v>0</v>
      </c>
      <c r="K307" s="13"/>
      <c r="L307" s="13"/>
      <c r="M307" s="13"/>
      <c r="N307" s="13">
        <f>L307*M307</f>
        <v>0</v>
      </c>
      <c r="O307" s="18"/>
      <c r="P307" s="13"/>
      <c r="Q307" s="13"/>
      <c r="R307" s="13">
        <f>P307</f>
        <v>0</v>
      </c>
      <c r="S307" s="21"/>
    </row>
    <row r="308" spans="1:19" ht="15" x14ac:dyDescent="0.2">
      <c r="A308" s="10"/>
      <c r="B308" s="11"/>
      <c r="C308" s="16"/>
      <c r="D308" s="10"/>
      <c r="E308" s="15"/>
      <c r="F308" s="10"/>
      <c r="G308" s="10"/>
      <c r="H308" s="13">
        <f t="shared" ref="H308:H312" si="83">F308*G308</f>
        <v>0</v>
      </c>
      <c r="I308" s="13"/>
      <c r="J308" s="13">
        <f t="shared" ref="J308:J312" si="84">H308*I308</f>
        <v>0</v>
      </c>
      <c r="K308" s="13"/>
      <c r="L308" s="13"/>
      <c r="M308" s="13"/>
      <c r="N308" s="13">
        <f t="shared" ref="N308:N311" si="85">L308*M308</f>
        <v>0</v>
      </c>
      <c r="O308" s="18"/>
      <c r="P308" s="13"/>
      <c r="Q308" s="13"/>
      <c r="R308" s="13">
        <f t="shared" ref="R308:R311" si="86">P308</f>
        <v>0</v>
      </c>
      <c r="S308" s="21"/>
    </row>
    <row r="309" spans="1:19" ht="25.5" x14ac:dyDescent="0.2">
      <c r="A309" s="10">
        <v>1</v>
      </c>
      <c r="B309" s="11" t="s">
        <v>163</v>
      </c>
      <c r="C309" s="16">
        <v>45271</v>
      </c>
      <c r="D309" s="10">
        <v>1523</v>
      </c>
      <c r="E309" s="15" t="s">
        <v>164</v>
      </c>
      <c r="F309" s="10">
        <v>1.5</v>
      </c>
      <c r="G309" s="10">
        <v>2</v>
      </c>
      <c r="H309" s="13">
        <f t="shared" si="83"/>
        <v>3</v>
      </c>
      <c r="I309" s="13">
        <v>600</v>
      </c>
      <c r="J309" s="13">
        <f t="shared" si="84"/>
        <v>1800</v>
      </c>
      <c r="K309" s="13" t="s">
        <v>21</v>
      </c>
      <c r="L309" s="13">
        <v>0.5</v>
      </c>
      <c r="M309" s="13">
        <v>500</v>
      </c>
      <c r="N309" s="13">
        <f t="shared" si="85"/>
        <v>250</v>
      </c>
      <c r="O309" s="18" t="s">
        <v>165</v>
      </c>
      <c r="P309" s="13">
        <v>2</v>
      </c>
      <c r="Q309" s="13">
        <v>467</v>
      </c>
      <c r="R309" s="13">
        <f t="shared" si="86"/>
        <v>2</v>
      </c>
      <c r="S309" s="21"/>
    </row>
    <row r="310" spans="1:19" ht="25.5" x14ac:dyDescent="0.2">
      <c r="A310" s="10"/>
      <c r="B310" s="11"/>
      <c r="C310" s="10"/>
      <c r="D310" s="10"/>
      <c r="E310" s="15"/>
      <c r="F310" s="10"/>
      <c r="G310" s="10"/>
      <c r="H310" s="13">
        <f t="shared" si="83"/>
        <v>0</v>
      </c>
      <c r="I310" s="13"/>
      <c r="J310" s="13">
        <f t="shared" si="84"/>
        <v>0</v>
      </c>
      <c r="K310" s="13"/>
      <c r="L310" s="13"/>
      <c r="M310" s="13"/>
      <c r="N310" s="13">
        <f t="shared" si="85"/>
        <v>0</v>
      </c>
      <c r="O310" s="18" t="s">
        <v>92</v>
      </c>
      <c r="P310" s="13">
        <v>1.5</v>
      </c>
      <c r="Q310" s="13">
        <v>598</v>
      </c>
      <c r="R310" s="13">
        <f t="shared" si="86"/>
        <v>1.5</v>
      </c>
      <c r="S310" s="21"/>
    </row>
    <row r="311" spans="1:19" ht="15" x14ac:dyDescent="0.2">
      <c r="A311" s="10"/>
      <c r="B311" s="11"/>
      <c r="C311" s="16"/>
      <c r="D311" s="10"/>
      <c r="E311" s="15"/>
      <c r="F311" s="10"/>
      <c r="G311" s="10"/>
      <c r="H311" s="13">
        <f t="shared" si="83"/>
        <v>0</v>
      </c>
      <c r="I311" s="13"/>
      <c r="J311" s="13">
        <f t="shared" si="84"/>
        <v>0</v>
      </c>
      <c r="K311" s="13"/>
      <c r="L311" s="13"/>
      <c r="M311" s="13"/>
      <c r="N311" s="13">
        <f t="shared" si="85"/>
        <v>0</v>
      </c>
      <c r="O311" s="18"/>
      <c r="P311" s="13"/>
      <c r="Q311" s="13"/>
      <c r="R311" s="13">
        <f t="shared" si="86"/>
        <v>0</v>
      </c>
      <c r="S311" s="21"/>
    </row>
    <row r="312" spans="1:19" x14ac:dyDescent="0.2">
      <c r="A312" s="10"/>
      <c r="B312" s="11"/>
      <c r="C312" s="10"/>
      <c r="D312" s="10"/>
      <c r="E312" s="10"/>
      <c r="F312" s="10"/>
      <c r="G312" s="10"/>
      <c r="H312" s="13">
        <f t="shared" si="83"/>
        <v>0</v>
      </c>
      <c r="I312" s="13"/>
      <c r="J312" s="13">
        <f t="shared" si="84"/>
        <v>0</v>
      </c>
      <c r="K312" s="13"/>
      <c r="L312" s="13"/>
      <c r="M312" s="13"/>
      <c r="N312" s="13">
        <f>L312*M312</f>
        <v>0</v>
      </c>
      <c r="O312" s="18"/>
      <c r="P312" s="13"/>
      <c r="Q312" s="13"/>
      <c r="R312" s="13">
        <f t="shared" ref="R312" si="87">P312*Q312</f>
        <v>0</v>
      </c>
      <c r="S312" s="14"/>
    </row>
    <row r="313" spans="1:19" x14ac:dyDescent="0.2">
      <c r="A313" s="10"/>
      <c r="B313" s="11"/>
      <c r="C313" s="10"/>
      <c r="D313" s="10"/>
      <c r="E313" s="19" t="s">
        <v>66</v>
      </c>
      <c r="F313" s="10"/>
      <c r="G313" s="10"/>
      <c r="H313" s="20">
        <f>SUM(H307:H312)</f>
        <v>3</v>
      </c>
      <c r="I313" s="13"/>
      <c r="J313" s="20">
        <f>SUM(J307:J312)</f>
        <v>1800</v>
      </c>
      <c r="K313" s="13"/>
      <c r="L313" s="20">
        <f>SUM(L307:L312)</f>
        <v>0.5</v>
      </c>
      <c r="M313" s="13"/>
      <c r="N313" s="20">
        <f>SUM(N307:N312)</f>
        <v>250</v>
      </c>
      <c r="O313" s="18"/>
      <c r="P313" s="13"/>
      <c r="Q313" s="13"/>
      <c r="R313" s="20">
        <f>SUM(R307:R312)</f>
        <v>3.5</v>
      </c>
      <c r="S313" s="14">
        <f>J313+N313+R313</f>
        <v>2053.5</v>
      </c>
    </row>
    <row r="314" spans="1:19" ht="15" x14ac:dyDescent="0.2">
      <c r="A314" s="10"/>
      <c r="B314" s="11"/>
      <c r="C314" s="10"/>
      <c r="D314" s="10"/>
      <c r="E314" s="15" t="s">
        <v>70</v>
      </c>
      <c r="F314" s="10"/>
      <c r="G314" s="10"/>
      <c r="H314" s="13">
        <f>F314*G314</f>
        <v>0</v>
      </c>
      <c r="I314" s="13"/>
      <c r="J314" s="13">
        <f>H314*I314</f>
        <v>0</v>
      </c>
      <c r="K314" s="13"/>
      <c r="L314" s="13"/>
      <c r="M314" s="13"/>
      <c r="N314" s="13">
        <f>L314*M314</f>
        <v>0</v>
      </c>
      <c r="O314" s="18"/>
      <c r="P314" s="13"/>
      <c r="Q314" s="13"/>
      <c r="R314" s="13">
        <f>P314*Q314</f>
        <v>0</v>
      </c>
      <c r="S314" s="21"/>
    </row>
    <row r="315" spans="1:19" ht="15" x14ac:dyDescent="0.2">
      <c r="A315" s="10"/>
      <c r="B315" s="11"/>
      <c r="C315" s="16"/>
      <c r="D315" s="10"/>
      <c r="E315" s="15"/>
      <c r="F315" s="10"/>
      <c r="G315" s="10"/>
      <c r="H315" s="13">
        <f>F315*G315</f>
        <v>0</v>
      </c>
      <c r="I315" s="13"/>
      <c r="J315" s="13">
        <f>H315*I315</f>
        <v>0</v>
      </c>
      <c r="K315" s="13"/>
      <c r="L315" s="13"/>
      <c r="M315" s="13"/>
      <c r="N315" s="13">
        <f>L315*M315</f>
        <v>0</v>
      </c>
      <c r="O315" s="18"/>
      <c r="P315" s="13"/>
      <c r="Q315" s="13"/>
      <c r="R315" s="13">
        <f>P315*Q315</f>
        <v>0</v>
      </c>
      <c r="S315" s="21"/>
    </row>
    <row r="316" spans="1:19" x14ac:dyDescent="0.2">
      <c r="A316" s="10"/>
      <c r="B316" s="11"/>
      <c r="C316" s="10"/>
      <c r="D316" s="10"/>
      <c r="E316" s="10"/>
      <c r="F316" s="10"/>
      <c r="G316" s="10"/>
      <c r="H316" s="13">
        <f>F316*G316</f>
        <v>0</v>
      </c>
      <c r="I316" s="13"/>
      <c r="J316" s="13">
        <f t="shared" ref="J316" si="88">H316*I316</f>
        <v>0</v>
      </c>
      <c r="K316" s="13"/>
      <c r="L316" s="13"/>
      <c r="M316" s="13"/>
      <c r="N316" s="13">
        <f>L316*M316</f>
        <v>0</v>
      </c>
      <c r="O316" s="18"/>
      <c r="P316" s="13"/>
      <c r="Q316" s="13"/>
      <c r="R316" s="13">
        <f t="shared" ref="R316" si="89">P316*Q316</f>
        <v>0</v>
      </c>
      <c r="S316" s="21"/>
    </row>
    <row r="317" spans="1:19" x14ac:dyDescent="0.2">
      <c r="A317" s="10"/>
      <c r="B317" s="11"/>
      <c r="C317" s="10"/>
      <c r="D317" s="10"/>
      <c r="E317" s="19" t="s">
        <v>66</v>
      </c>
      <c r="F317" s="10"/>
      <c r="G317" s="10"/>
      <c r="H317" s="20">
        <f>SUM(H314:H316)</f>
        <v>0</v>
      </c>
      <c r="I317" s="13"/>
      <c r="J317" s="20">
        <f>SUM(J315:J316)</f>
        <v>0</v>
      </c>
      <c r="K317" s="13"/>
      <c r="L317" s="20">
        <f>SUM(L314:L316)</f>
        <v>0</v>
      </c>
      <c r="M317" s="13"/>
      <c r="N317" s="20">
        <f>SUM(N314:N316)</f>
        <v>0</v>
      </c>
      <c r="O317" s="13"/>
      <c r="P317" s="13"/>
      <c r="Q317" s="13"/>
      <c r="R317" s="20">
        <f>SUM(R314:R316)</f>
        <v>0</v>
      </c>
      <c r="S317" s="14">
        <f>J317+N317+R317</f>
        <v>0</v>
      </c>
    </row>
    <row r="318" spans="1:19" x14ac:dyDescent="0.2">
      <c r="A318" s="10"/>
      <c r="B318" s="11"/>
      <c r="C318" s="10"/>
      <c r="D318" s="10"/>
      <c r="E318" s="19" t="s">
        <v>66</v>
      </c>
      <c r="F318" s="10"/>
      <c r="G318" s="10"/>
      <c r="H318" s="20">
        <f>H306+H313+H317</f>
        <v>7</v>
      </c>
      <c r="I318" s="13"/>
      <c r="J318" s="20">
        <f>J306+J313+J317</f>
        <v>4200</v>
      </c>
      <c r="K318" s="13"/>
      <c r="L318" s="20">
        <f>L306+L313+L317</f>
        <v>1</v>
      </c>
      <c r="M318" s="13"/>
      <c r="N318" s="20">
        <f>N306+N313+N317</f>
        <v>475</v>
      </c>
      <c r="O318" s="13"/>
      <c r="P318" s="13"/>
      <c r="Q318" s="13"/>
      <c r="R318" s="20">
        <f>R306+R313+R317</f>
        <v>3188.5</v>
      </c>
      <c r="S318" s="20">
        <f>SUM(S294:S317)</f>
        <v>7863.5</v>
      </c>
    </row>
    <row r="319" spans="1:19" x14ac:dyDescent="0.2">
      <c r="C319" s="23"/>
      <c r="R319" s="24">
        <f>J318+N318+R318</f>
        <v>7863.5</v>
      </c>
      <c r="S319" s="24" t="s">
        <v>0</v>
      </c>
    </row>
    <row r="321" spans="15:16" ht="15.75" x14ac:dyDescent="0.25">
      <c r="O321" s="57" t="s">
        <v>166</v>
      </c>
      <c r="P321" s="58">
        <f>R319+R253+R208+R187+R168+R144+R121+R77+R287</f>
        <v>661100.31000000006</v>
      </c>
    </row>
  </sheetData>
  <mergeCells count="99">
    <mergeCell ref="G292:G293"/>
    <mergeCell ref="H292:J292"/>
    <mergeCell ref="K292:K293"/>
    <mergeCell ref="L292:N292"/>
    <mergeCell ref="O292:R292"/>
    <mergeCell ref="A292:A293"/>
    <mergeCell ref="B292:B293"/>
    <mergeCell ref="C292:C293"/>
    <mergeCell ref="D292:D293"/>
    <mergeCell ref="E292:E293"/>
    <mergeCell ref="F292:F293"/>
    <mergeCell ref="F256:F257"/>
    <mergeCell ref="G256:G257"/>
    <mergeCell ref="H256:J256"/>
    <mergeCell ref="K256:K257"/>
    <mergeCell ref="L256:N256"/>
    <mergeCell ref="O256:R256"/>
    <mergeCell ref="G212:G213"/>
    <mergeCell ref="H212:J212"/>
    <mergeCell ref="K212:K213"/>
    <mergeCell ref="L212:N212"/>
    <mergeCell ref="O212:R212"/>
    <mergeCell ref="A256:A257"/>
    <mergeCell ref="B256:B257"/>
    <mergeCell ref="C256:C257"/>
    <mergeCell ref="D256:D257"/>
    <mergeCell ref="E256:E257"/>
    <mergeCell ref="A212:A213"/>
    <mergeCell ref="B212:B213"/>
    <mergeCell ref="C212:C213"/>
    <mergeCell ref="D212:D213"/>
    <mergeCell ref="E212:E213"/>
    <mergeCell ref="F212:F213"/>
    <mergeCell ref="F190:F191"/>
    <mergeCell ref="G190:G191"/>
    <mergeCell ref="H190:J190"/>
    <mergeCell ref="K190:K191"/>
    <mergeCell ref="L190:N190"/>
    <mergeCell ref="O190:R190"/>
    <mergeCell ref="G171:G172"/>
    <mergeCell ref="H171:J171"/>
    <mergeCell ref="K171:K172"/>
    <mergeCell ref="L171:N171"/>
    <mergeCell ref="O171:R171"/>
    <mergeCell ref="A190:A191"/>
    <mergeCell ref="B190:B191"/>
    <mergeCell ref="C190:C191"/>
    <mergeCell ref="D190:D191"/>
    <mergeCell ref="E190:E191"/>
    <mergeCell ref="A171:A172"/>
    <mergeCell ref="B171:B172"/>
    <mergeCell ref="C171:C172"/>
    <mergeCell ref="D171:D172"/>
    <mergeCell ref="E171:E172"/>
    <mergeCell ref="F171:F172"/>
    <mergeCell ref="F147:F148"/>
    <mergeCell ref="G147:G148"/>
    <mergeCell ref="H147:J147"/>
    <mergeCell ref="K147:K148"/>
    <mergeCell ref="L147:N147"/>
    <mergeCell ref="O147:R147"/>
    <mergeCell ref="G125:G126"/>
    <mergeCell ref="H125:J125"/>
    <mergeCell ref="K125:K126"/>
    <mergeCell ref="L125:N125"/>
    <mergeCell ref="O125:R125"/>
    <mergeCell ref="A147:A148"/>
    <mergeCell ref="B147:B148"/>
    <mergeCell ref="C147:C148"/>
    <mergeCell ref="D147:D148"/>
    <mergeCell ref="E147:E148"/>
    <mergeCell ref="A125:A126"/>
    <mergeCell ref="B125:B126"/>
    <mergeCell ref="C125:C126"/>
    <mergeCell ref="D125:D126"/>
    <mergeCell ref="E125:E126"/>
    <mergeCell ref="F125:F126"/>
    <mergeCell ref="F81:F82"/>
    <mergeCell ref="G81:G82"/>
    <mergeCell ref="H81:J81"/>
    <mergeCell ref="K81:K82"/>
    <mergeCell ref="L81:N81"/>
    <mergeCell ref="O81:R81"/>
    <mergeCell ref="G3:G4"/>
    <mergeCell ref="H3:J3"/>
    <mergeCell ref="K3:K4"/>
    <mergeCell ref="L3:N3"/>
    <mergeCell ref="O3:R3"/>
    <mergeCell ref="A81:A82"/>
    <mergeCell ref="B81:B82"/>
    <mergeCell ref="C81:C82"/>
    <mergeCell ref="D81:D82"/>
    <mergeCell ref="E81:E82"/>
    <mergeCell ref="A3:A4"/>
    <mergeCell ref="B3:B4"/>
    <mergeCell ref="C3:C4"/>
    <mergeCell ref="D3:D4"/>
    <mergeCell ref="E3:E4"/>
    <mergeCell ref="F3:F4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2024-03-04T23:48:26Z</dcterms:created>
  <dcterms:modified xsi:type="dcterms:W3CDTF">2024-03-04T23:48:43Z</dcterms:modified>
</cp:coreProperties>
</file>