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3ED1DF6C-CF4B-4BB3-A47E-E625AAB10721}" xr6:coauthVersionLast="36" xr6:coauthVersionMax="36" xr10:uidLastSave="{00000000-0000-0000-0000-000000000000}"/>
  <bookViews>
    <workbookView xWindow="0" yWindow="0" windowWidth="28800" windowHeight="11925" xr2:uid="{7CF5C9B5-C479-440D-A07D-293537E81729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4" i="1" l="1"/>
  <c r="R322" i="1"/>
  <c r="N322" i="1"/>
  <c r="H322" i="1"/>
  <c r="J322" i="1" s="1"/>
  <c r="R321" i="1"/>
  <c r="N321" i="1"/>
  <c r="H321" i="1"/>
  <c r="J321" i="1" s="1"/>
  <c r="R320" i="1"/>
  <c r="N320" i="1"/>
  <c r="H320" i="1"/>
  <c r="J320" i="1" s="1"/>
  <c r="R319" i="1"/>
  <c r="N319" i="1"/>
  <c r="H319" i="1"/>
  <c r="J319" i="1" s="1"/>
  <c r="R318" i="1"/>
  <c r="N318" i="1"/>
  <c r="H318" i="1"/>
  <c r="J318" i="1" s="1"/>
  <c r="R317" i="1"/>
  <c r="N317" i="1"/>
  <c r="H317" i="1"/>
  <c r="J317" i="1" s="1"/>
  <c r="R316" i="1"/>
  <c r="N316" i="1"/>
  <c r="H316" i="1"/>
  <c r="J316" i="1" s="1"/>
  <c r="R315" i="1"/>
  <c r="N315" i="1"/>
  <c r="H315" i="1"/>
  <c r="J315" i="1" s="1"/>
  <c r="R314" i="1"/>
  <c r="N314" i="1"/>
  <c r="H314" i="1"/>
  <c r="J314" i="1" s="1"/>
  <c r="R313" i="1"/>
  <c r="N313" i="1"/>
  <c r="H313" i="1"/>
  <c r="J313" i="1" s="1"/>
  <c r="R312" i="1"/>
  <c r="N312" i="1"/>
  <c r="H312" i="1"/>
  <c r="J312" i="1" s="1"/>
  <c r="R311" i="1"/>
  <c r="R324" i="1" s="1"/>
  <c r="N311" i="1"/>
  <c r="H311" i="1"/>
  <c r="J311" i="1" s="1"/>
  <c r="R310" i="1"/>
  <c r="L310" i="1"/>
  <c r="H310" i="1"/>
  <c r="R309" i="1"/>
  <c r="N309" i="1"/>
  <c r="N310" i="1" s="1"/>
  <c r="H309" i="1"/>
  <c r="J309" i="1" s="1"/>
  <c r="J310" i="1" s="1"/>
  <c r="L304" i="1"/>
  <c r="L325" i="1" s="1"/>
  <c r="R303" i="1"/>
  <c r="N303" i="1"/>
  <c r="H303" i="1"/>
  <c r="J303" i="1" s="1"/>
  <c r="R301" i="1"/>
  <c r="N301" i="1"/>
  <c r="H301" i="1"/>
  <c r="J301" i="1" s="1"/>
  <c r="R300" i="1"/>
  <c r="R304" i="1" s="1"/>
  <c r="R325" i="1" s="1"/>
  <c r="N300" i="1"/>
  <c r="H300" i="1"/>
  <c r="J300" i="1" s="1"/>
  <c r="N293" i="1"/>
  <c r="L293" i="1"/>
  <c r="R292" i="1"/>
  <c r="N292" i="1"/>
  <c r="H292" i="1"/>
  <c r="J292" i="1" s="1"/>
  <c r="R291" i="1"/>
  <c r="N291" i="1"/>
  <c r="H291" i="1"/>
  <c r="J291" i="1" s="1"/>
  <c r="R289" i="1"/>
  <c r="N289" i="1"/>
  <c r="H289" i="1"/>
  <c r="J289" i="1" s="1"/>
  <c r="L288" i="1"/>
  <c r="R287" i="1"/>
  <c r="N287" i="1"/>
  <c r="J287" i="1"/>
  <c r="H287" i="1"/>
  <c r="R286" i="1"/>
  <c r="N286" i="1"/>
  <c r="J286" i="1"/>
  <c r="H286" i="1"/>
  <c r="R285" i="1"/>
  <c r="N285" i="1"/>
  <c r="J285" i="1"/>
  <c r="H285" i="1"/>
  <c r="R284" i="1"/>
  <c r="N284" i="1"/>
  <c r="J284" i="1"/>
  <c r="H284" i="1"/>
  <c r="R283" i="1"/>
  <c r="N283" i="1"/>
  <c r="J283" i="1"/>
  <c r="H283" i="1"/>
  <c r="R282" i="1"/>
  <c r="N282" i="1"/>
  <c r="J282" i="1"/>
  <c r="H282" i="1"/>
  <c r="R281" i="1"/>
  <c r="N281" i="1"/>
  <c r="J281" i="1"/>
  <c r="H281" i="1"/>
  <c r="R280" i="1"/>
  <c r="N280" i="1"/>
  <c r="J280" i="1"/>
  <c r="H280" i="1"/>
  <c r="R279" i="1"/>
  <c r="N279" i="1"/>
  <c r="J279" i="1"/>
  <c r="H279" i="1"/>
  <c r="R278" i="1"/>
  <c r="N278" i="1"/>
  <c r="J278" i="1"/>
  <c r="H278" i="1"/>
  <c r="R277" i="1"/>
  <c r="N277" i="1"/>
  <c r="J277" i="1"/>
  <c r="H277" i="1"/>
  <c r="R276" i="1"/>
  <c r="N276" i="1"/>
  <c r="J276" i="1"/>
  <c r="H276" i="1"/>
  <c r="R275" i="1"/>
  <c r="N275" i="1"/>
  <c r="J275" i="1"/>
  <c r="H275" i="1"/>
  <c r="R274" i="1"/>
  <c r="N274" i="1"/>
  <c r="J274" i="1"/>
  <c r="H274" i="1"/>
  <c r="R273" i="1"/>
  <c r="N273" i="1"/>
  <c r="J273" i="1"/>
  <c r="H273" i="1"/>
  <c r="R272" i="1"/>
  <c r="R288" i="1" s="1"/>
  <c r="N272" i="1"/>
  <c r="N288" i="1" s="1"/>
  <c r="J272" i="1"/>
  <c r="J288" i="1" s="1"/>
  <c r="S288" i="1" s="1"/>
  <c r="H272" i="1"/>
  <c r="H288" i="1" s="1"/>
  <c r="N271" i="1"/>
  <c r="N294" i="1" s="1"/>
  <c r="L271" i="1"/>
  <c r="L294" i="1" s="1"/>
  <c r="R270" i="1"/>
  <c r="N270" i="1"/>
  <c r="H270" i="1"/>
  <c r="J270" i="1" s="1"/>
  <c r="R269" i="1"/>
  <c r="N269" i="1"/>
  <c r="H269" i="1"/>
  <c r="J269" i="1" s="1"/>
  <c r="R268" i="1"/>
  <c r="N268" i="1"/>
  <c r="H268" i="1"/>
  <c r="J268" i="1" s="1"/>
  <c r="R267" i="1"/>
  <c r="N267" i="1"/>
  <c r="H267" i="1"/>
  <c r="J267" i="1" s="1"/>
  <c r="R266" i="1"/>
  <c r="N266" i="1"/>
  <c r="H266" i="1"/>
  <c r="J266" i="1" s="1"/>
  <c r="R265" i="1"/>
  <c r="N265" i="1"/>
  <c r="H265" i="1"/>
  <c r="J265" i="1" s="1"/>
  <c r="R264" i="1"/>
  <c r="R271" i="1" s="1"/>
  <c r="N264" i="1"/>
  <c r="H264" i="1"/>
  <c r="J264" i="1" s="1"/>
  <c r="L258" i="1"/>
  <c r="R257" i="1"/>
  <c r="L257" i="1"/>
  <c r="R256" i="1"/>
  <c r="N256" i="1"/>
  <c r="H256" i="1"/>
  <c r="J256" i="1" s="1"/>
  <c r="J257" i="1" s="1"/>
  <c r="R254" i="1"/>
  <c r="N254" i="1"/>
  <c r="N257" i="1" s="1"/>
  <c r="H254" i="1"/>
  <c r="J254" i="1" s="1"/>
  <c r="L253" i="1"/>
  <c r="R252" i="1"/>
  <c r="N252" i="1"/>
  <c r="H252" i="1"/>
  <c r="J252" i="1" s="1"/>
  <c r="R251" i="1"/>
  <c r="N251" i="1"/>
  <c r="H251" i="1"/>
  <c r="J251" i="1" s="1"/>
  <c r="R250" i="1"/>
  <c r="N250" i="1"/>
  <c r="H250" i="1"/>
  <c r="J250" i="1" s="1"/>
  <c r="R249" i="1"/>
  <c r="N249" i="1"/>
  <c r="H249" i="1"/>
  <c r="J249" i="1" s="1"/>
  <c r="R248" i="1"/>
  <c r="N248" i="1"/>
  <c r="H248" i="1"/>
  <c r="J248" i="1" s="1"/>
  <c r="R247" i="1"/>
  <c r="N247" i="1"/>
  <c r="H247" i="1"/>
  <c r="J247" i="1" s="1"/>
  <c r="R246" i="1"/>
  <c r="R253" i="1" s="1"/>
  <c r="N246" i="1"/>
  <c r="H246" i="1"/>
  <c r="J246" i="1" s="1"/>
  <c r="R245" i="1"/>
  <c r="R258" i="1" s="1"/>
  <c r="L245" i="1"/>
  <c r="R244" i="1"/>
  <c r="N244" i="1"/>
  <c r="H244" i="1"/>
  <c r="J244" i="1" s="1"/>
  <c r="R243" i="1"/>
  <c r="N243" i="1"/>
  <c r="H243" i="1"/>
  <c r="J243" i="1" s="1"/>
  <c r="R242" i="1"/>
  <c r="N242" i="1"/>
  <c r="H242" i="1"/>
  <c r="J242" i="1" s="1"/>
  <c r="R241" i="1"/>
  <c r="N241" i="1"/>
  <c r="H241" i="1"/>
  <c r="J241" i="1" s="1"/>
  <c r="R240" i="1"/>
  <c r="N240" i="1"/>
  <c r="H240" i="1"/>
  <c r="J240" i="1" s="1"/>
  <c r="R239" i="1"/>
  <c r="N239" i="1"/>
  <c r="H239" i="1"/>
  <c r="J239" i="1" s="1"/>
  <c r="R238" i="1"/>
  <c r="N238" i="1"/>
  <c r="H238" i="1"/>
  <c r="J238" i="1" s="1"/>
  <c r="R237" i="1"/>
  <c r="N237" i="1"/>
  <c r="H237" i="1"/>
  <c r="J237" i="1" s="1"/>
  <c r="R236" i="1"/>
  <c r="N236" i="1"/>
  <c r="H236" i="1"/>
  <c r="J236" i="1" s="1"/>
  <c r="R235" i="1"/>
  <c r="N235" i="1"/>
  <c r="H235" i="1"/>
  <c r="J235" i="1" s="1"/>
  <c r="R234" i="1"/>
  <c r="N234" i="1"/>
  <c r="N245" i="1" s="1"/>
  <c r="H234" i="1"/>
  <c r="J234" i="1" s="1"/>
  <c r="L227" i="1"/>
  <c r="R226" i="1"/>
  <c r="N226" i="1"/>
  <c r="J226" i="1"/>
  <c r="J227" i="1" s="1"/>
  <c r="S227" i="1" s="1"/>
  <c r="H226" i="1"/>
  <c r="R225" i="1"/>
  <c r="R227" i="1" s="1"/>
  <c r="N225" i="1"/>
  <c r="N227" i="1" s="1"/>
  <c r="J225" i="1"/>
  <c r="H225" i="1"/>
  <c r="H227" i="1" s="1"/>
  <c r="N224" i="1"/>
  <c r="N228" i="1" s="1"/>
  <c r="L224" i="1"/>
  <c r="R223" i="1"/>
  <c r="N223" i="1"/>
  <c r="J223" i="1"/>
  <c r="H223" i="1"/>
  <c r="R222" i="1"/>
  <c r="N222" i="1"/>
  <c r="J222" i="1"/>
  <c r="H222" i="1"/>
  <c r="R221" i="1"/>
  <c r="R224" i="1" s="1"/>
  <c r="N221" i="1"/>
  <c r="J221" i="1"/>
  <c r="J224" i="1" s="1"/>
  <c r="S224" i="1" s="1"/>
  <c r="H221" i="1"/>
  <c r="H224" i="1" s="1"/>
  <c r="N220" i="1"/>
  <c r="L220" i="1"/>
  <c r="L228" i="1" s="1"/>
  <c r="R219" i="1"/>
  <c r="N219" i="1"/>
  <c r="J219" i="1"/>
  <c r="H219" i="1"/>
  <c r="R217" i="1"/>
  <c r="N217" i="1"/>
  <c r="J217" i="1"/>
  <c r="H217" i="1"/>
  <c r="R216" i="1"/>
  <c r="R220" i="1" s="1"/>
  <c r="N216" i="1"/>
  <c r="J216" i="1"/>
  <c r="J220" i="1" s="1"/>
  <c r="H216" i="1"/>
  <c r="H220" i="1" s="1"/>
  <c r="H228" i="1" s="1"/>
  <c r="R208" i="1"/>
  <c r="L208" i="1"/>
  <c r="R207" i="1"/>
  <c r="N207" i="1"/>
  <c r="H207" i="1"/>
  <c r="J207" i="1" s="1"/>
  <c r="J208" i="1" s="1"/>
  <c r="S208" i="1" s="1"/>
  <c r="R205" i="1"/>
  <c r="N205" i="1"/>
  <c r="N208" i="1" s="1"/>
  <c r="H205" i="1"/>
  <c r="J205" i="1" s="1"/>
  <c r="R204" i="1"/>
  <c r="R209" i="1" s="1"/>
  <c r="L204" i="1"/>
  <c r="R203" i="1"/>
  <c r="N203" i="1"/>
  <c r="H203" i="1"/>
  <c r="J203" i="1" s="1"/>
  <c r="R202" i="1"/>
  <c r="N202" i="1"/>
  <c r="H202" i="1"/>
  <c r="J202" i="1" s="1"/>
  <c r="R201" i="1"/>
  <c r="N201" i="1"/>
  <c r="H201" i="1"/>
  <c r="J201" i="1" s="1"/>
  <c r="R200" i="1"/>
  <c r="N200" i="1"/>
  <c r="H200" i="1"/>
  <c r="J200" i="1" s="1"/>
  <c r="R199" i="1"/>
  <c r="N199" i="1"/>
  <c r="H199" i="1"/>
  <c r="J199" i="1" s="1"/>
  <c r="R198" i="1"/>
  <c r="N198" i="1"/>
  <c r="H198" i="1"/>
  <c r="J198" i="1" s="1"/>
  <c r="R197" i="1"/>
  <c r="N197" i="1"/>
  <c r="H197" i="1"/>
  <c r="J197" i="1" s="1"/>
  <c r="R196" i="1"/>
  <c r="N196" i="1"/>
  <c r="H196" i="1"/>
  <c r="J196" i="1" s="1"/>
  <c r="R195" i="1"/>
  <c r="N195" i="1"/>
  <c r="N204" i="1" s="1"/>
  <c r="H195" i="1"/>
  <c r="J195" i="1" s="1"/>
  <c r="R194" i="1"/>
  <c r="L194" i="1"/>
  <c r="L209" i="1" s="1"/>
  <c r="R193" i="1"/>
  <c r="N193" i="1"/>
  <c r="H193" i="1"/>
  <c r="J193" i="1" s="1"/>
  <c r="R188" i="1"/>
  <c r="N188" i="1"/>
  <c r="H188" i="1"/>
  <c r="J188" i="1" s="1"/>
  <c r="R187" i="1"/>
  <c r="N187" i="1"/>
  <c r="H187" i="1"/>
  <c r="J187" i="1" s="1"/>
  <c r="J194" i="1" s="1"/>
  <c r="N179" i="1"/>
  <c r="L179" i="1"/>
  <c r="R178" i="1"/>
  <c r="N178" i="1"/>
  <c r="J178" i="1"/>
  <c r="J179" i="1" s="1"/>
  <c r="H178" i="1"/>
  <c r="R177" i="1"/>
  <c r="R179" i="1" s="1"/>
  <c r="N177" i="1"/>
  <c r="J177" i="1"/>
  <c r="H177" i="1"/>
  <c r="H179" i="1" s="1"/>
  <c r="N176" i="1"/>
  <c r="L176" i="1"/>
  <c r="J176" i="1"/>
  <c r="S176" i="1" s="1"/>
  <c r="R175" i="1"/>
  <c r="N175" i="1"/>
  <c r="J175" i="1"/>
  <c r="H175" i="1"/>
  <c r="R174" i="1"/>
  <c r="N174" i="1"/>
  <c r="J174" i="1"/>
  <c r="H174" i="1"/>
  <c r="R173" i="1"/>
  <c r="N173" i="1"/>
  <c r="J173" i="1"/>
  <c r="H173" i="1"/>
  <c r="R172" i="1"/>
  <c r="N172" i="1"/>
  <c r="J172" i="1"/>
  <c r="H172" i="1"/>
  <c r="R171" i="1"/>
  <c r="N171" i="1"/>
  <c r="J171" i="1"/>
  <c r="H171" i="1"/>
  <c r="R170" i="1"/>
  <c r="N170" i="1"/>
  <c r="J170" i="1"/>
  <c r="H170" i="1"/>
  <c r="R169" i="1"/>
  <c r="N169" i="1"/>
  <c r="J169" i="1"/>
  <c r="H169" i="1"/>
  <c r="R168" i="1"/>
  <c r="N168" i="1"/>
  <c r="J168" i="1"/>
  <c r="H168" i="1"/>
  <c r="R167" i="1"/>
  <c r="R176" i="1" s="1"/>
  <c r="N167" i="1"/>
  <c r="J167" i="1"/>
  <c r="H167" i="1"/>
  <c r="H176" i="1" s="1"/>
  <c r="N166" i="1"/>
  <c r="N180" i="1" s="1"/>
  <c r="L166" i="1"/>
  <c r="L180" i="1" s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N162" i="1"/>
  <c r="J162" i="1"/>
  <c r="H162" i="1"/>
  <c r="R161" i="1"/>
  <c r="N161" i="1"/>
  <c r="J161" i="1"/>
  <c r="H161" i="1"/>
  <c r="R160" i="1"/>
  <c r="N160" i="1"/>
  <c r="J160" i="1"/>
  <c r="H160" i="1"/>
  <c r="R159" i="1"/>
  <c r="N159" i="1"/>
  <c r="J159" i="1"/>
  <c r="H159" i="1"/>
  <c r="R158" i="1"/>
  <c r="N158" i="1"/>
  <c r="J158" i="1"/>
  <c r="H158" i="1"/>
  <c r="R157" i="1"/>
  <c r="R166" i="1" s="1"/>
  <c r="R180" i="1" s="1"/>
  <c r="N157" i="1"/>
  <c r="J157" i="1"/>
  <c r="J166" i="1" s="1"/>
  <c r="H157" i="1"/>
  <c r="H166" i="1" s="1"/>
  <c r="L151" i="1"/>
  <c r="R150" i="1"/>
  <c r="L150" i="1"/>
  <c r="R149" i="1"/>
  <c r="N149" i="1"/>
  <c r="H149" i="1"/>
  <c r="J149" i="1" s="1"/>
  <c r="J150" i="1" s="1"/>
  <c r="R148" i="1"/>
  <c r="N148" i="1"/>
  <c r="N150" i="1" s="1"/>
  <c r="H148" i="1"/>
  <c r="J148" i="1" s="1"/>
  <c r="R147" i="1"/>
  <c r="L147" i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J147" i="1" s="1"/>
  <c r="L143" i="1"/>
  <c r="R142" i="1"/>
  <c r="N142" i="1"/>
  <c r="H142" i="1"/>
  <c r="J142" i="1" s="1"/>
  <c r="N141" i="1"/>
  <c r="J141" i="1"/>
  <c r="H141" i="1"/>
  <c r="R140" i="1"/>
  <c r="N140" i="1"/>
  <c r="J140" i="1"/>
  <c r="H140" i="1"/>
  <c r="R139" i="1"/>
  <c r="N139" i="1"/>
  <c r="J139" i="1"/>
  <c r="H139" i="1"/>
  <c r="R138" i="1"/>
  <c r="N138" i="1"/>
  <c r="J138" i="1"/>
  <c r="H138" i="1"/>
  <c r="R137" i="1"/>
  <c r="N137" i="1"/>
  <c r="J137" i="1"/>
  <c r="H137" i="1"/>
  <c r="R136" i="1"/>
  <c r="N136" i="1"/>
  <c r="J136" i="1"/>
  <c r="H136" i="1"/>
  <c r="R135" i="1"/>
  <c r="R143" i="1" s="1"/>
  <c r="R151" i="1" s="1"/>
  <c r="N135" i="1"/>
  <c r="N143" i="1" s="1"/>
  <c r="J135" i="1"/>
  <c r="J143" i="1" s="1"/>
  <c r="H135" i="1"/>
  <c r="R128" i="1"/>
  <c r="L128" i="1"/>
  <c r="R127" i="1"/>
  <c r="N127" i="1"/>
  <c r="H127" i="1"/>
  <c r="J127" i="1" s="1"/>
  <c r="J128" i="1" s="1"/>
  <c r="R126" i="1"/>
  <c r="N126" i="1"/>
  <c r="N128" i="1" s="1"/>
  <c r="H126" i="1"/>
  <c r="J126" i="1" s="1"/>
  <c r="R125" i="1"/>
  <c r="L125" i="1"/>
  <c r="R124" i="1"/>
  <c r="N124" i="1"/>
  <c r="H124" i="1"/>
  <c r="J124" i="1" s="1"/>
  <c r="R123" i="1"/>
  <c r="N123" i="1"/>
  <c r="H123" i="1"/>
  <c r="J123" i="1" s="1"/>
  <c r="R122" i="1"/>
  <c r="N122" i="1"/>
  <c r="H122" i="1"/>
  <c r="J122" i="1" s="1"/>
  <c r="J125" i="1" s="1"/>
  <c r="L121" i="1"/>
  <c r="L129" i="1" s="1"/>
  <c r="R120" i="1"/>
  <c r="N120" i="1"/>
  <c r="H120" i="1"/>
  <c r="J120" i="1" s="1"/>
  <c r="H119" i="1"/>
  <c r="R118" i="1"/>
  <c r="N118" i="1"/>
  <c r="J118" i="1"/>
  <c r="H118" i="1"/>
  <c r="R117" i="1"/>
  <c r="N117" i="1"/>
  <c r="J117" i="1"/>
  <c r="H117" i="1"/>
  <c r="R116" i="1"/>
  <c r="R121" i="1" s="1"/>
  <c r="R129" i="1" s="1"/>
  <c r="N116" i="1"/>
  <c r="N121" i="1" s="1"/>
  <c r="J116" i="1"/>
  <c r="J121" i="1" s="1"/>
  <c r="H116" i="1"/>
  <c r="R109" i="1"/>
  <c r="L109" i="1"/>
  <c r="R108" i="1"/>
  <c r="N108" i="1"/>
  <c r="H108" i="1"/>
  <c r="J108" i="1" s="1"/>
  <c r="J109" i="1" s="1"/>
  <c r="R107" i="1"/>
  <c r="N107" i="1"/>
  <c r="H107" i="1"/>
  <c r="J107" i="1" s="1"/>
  <c r="R106" i="1"/>
  <c r="L106" i="1"/>
  <c r="R105" i="1"/>
  <c r="N105" i="1"/>
  <c r="J105" i="1"/>
  <c r="H105" i="1"/>
  <c r="R104" i="1"/>
  <c r="N104" i="1"/>
  <c r="J104" i="1"/>
  <c r="H104" i="1"/>
  <c r="R103" i="1"/>
  <c r="N103" i="1"/>
  <c r="N106" i="1" s="1"/>
  <c r="J103" i="1"/>
  <c r="J106" i="1" s="1"/>
  <c r="S106" i="1" s="1"/>
  <c r="H103" i="1"/>
  <c r="H106" i="1" s="1"/>
  <c r="R102" i="1"/>
  <c r="R110" i="1" s="1"/>
  <c r="L102" i="1"/>
  <c r="L110" i="1" s="1"/>
  <c r="R101" i="1"/>
  <c r="N101" i="1"/>
  <c r="H101" i="1"/>
  <c r="J101" i="1" s="1"/>
  <c r="R100" i="1"/>
  <c r="N100" i="1"/>
  <c r="H100" i="1"/>
  <c r="J100" i="1" s="1"/>
  <c r="R99" i="1"/>
  <c r="N99" i="1"/>
  <c r="H99" i="1"/>
  <c r="J99" i="1" s="1"/>
  <c r="R98" i="1"/>
  <c r="N98" i="1"/>
  <c r="H98" i="1"/>
  <c r="J98" i="1" s="1"/>
  <c r="R97" i="1"/>
  <c r="N97" i="1"/>
  <c r="H97" i="1"/>
  <c r="J97" i="1" s="1"/>
  <c r="R96" i="1"/>
  <c r="N96" i="1"/>
  <c r="H96" i="1"/>
  <c r="J96" i="1" s="1"/>
  <c r="R95" i="1"/>
  <c r="N95" i="1"/>
  <c r="H95" i="1"/>
  <c r="J95" i="1" s="1"/>
  <c r="R94" i="1"/>
  <c r="N94" i="1"/>
  <c r="H94" i="1"/>
  <c r="J94" i="1" s="1"/>
  <c r="R93" i="1"/>
  <c r="N93" i="1"/>
  <c r="H93" i="1"/>
  <c r="J93" i="1" s="1"/>
  <c r="R92" i="1"/>
  <c r="N92" i="1"/>
  <c r="H92" i="1"/>
  <c r="J92" i="1" s="1"/>
  <c r="R91" i="1"/>
  <c r="N91" i="1"/>
  <c r="H91" i="1"/>
  <c r="J91" i="1" s="1"/>
  <c r="R90" i="1"/>
  <c r="N90" i="1"/>
  <c r="H90" i="1"/>
  <c r="J90" i="1" s="1"/>
  <c r="R89" i="1"/>
  <c r="N89" i="1"/>
  <c r="H89" i="1"/>
  <c r="J89" i="1" s="1"/>
  <c r="R88" i="1"/>
  <c r="N88" i="1"/>
  <c r="H88" i="1"/>
  <c r="J88" i="1" s="1"/>
  <c r="R87" i="1"/>
  <c r="N87" i="1"/>
  <c r="N102" i="1" s="1"/>
  <c r="H87" i="1"/>
  <c r="H102" i="1" s="1"/>
  <c r="N80" i="1"/>
  <c r="L80" i="1"/>
  <c r="R79" i="1"/>
  <c r="N79" i="1"/>
  <c r="J79" i="1"/>
  <c r="H79" i="1"/>
  <c r="R78" i="1"/>
  <c r="N78" i="1"/>
  <c r="J78" i="1"/>
  <c r="J80" i="1" s="1"/>
  <c r="H78" i="1"/>
  <c r="R77" i="1"/>
  <c r="R80" i="1" s="1"/>
  <c r="N77" i="1"/>
  <c r="J77" i="1"/>
  <c r="H77" i="1"/>
  <c r="H80" i="1" s="1"/>
  <c r="N76" i="1"/>
  <c r="L76" i="1"/>
  <c r="R75" i="1"/>
  <c r="N75" i="1"/>
  <c r="J75" i="1"/>
  <c r="H75" i="1"/>
  <c r="R74" i="1"/>
  <c r="N74" i="1"/>
  <c r="J74" i="1"/>
  <c r="H74" i="1"/>
  <c r="R73" i="1"/>
  <c r="R76" i="1" s="1"/>
  <c r="N73" i="1"/>
  <c r="J73" i="1"/>
  <c r="J76" i="1" s="1"/>
  <c r="S76" i="1" s="1"/>
  <c r="H73" i="1"/>
  <c r="H76" i="1" s="1"/>
  <c r="L72" i="1"/>
  <c r="L81" i="1" s="1"/>
  <c r="R71" i="1"/>
  <c r="N71" i="1"/>
  <c r="J71" i="1"/>
  <c r="R70" i="1"/>
  <c r="N70" i="1"/>
  <c r="J70" i="1"/>
  <c r="R67" i="1"/>
  <c r="R66" i="1"/>
  <c r="R65" i="1"/>
  <c r="R64" i="1"/>
  <c r="R63" i="1"/>
  <c r="R62" i="1"/>
  <c r="R61" i="1"/>
  <c r="N61" i="1"/>
  <c r="J61" i="1"/>
  <c r="J72" i="1" s="1"/>
  <c r="R60" i="1"/>
  <c r="R59" i="1"/>
  <c r="R58" i="1"/>
  <c r="R57" i="1"/>
  <c r="R56" i="1"/>
  <c r="N56" i="1"/>
  <c r="J56" i="1"/>
  <c r="R55" i="1"/>
  <c r="N55" i="1"/>
  <c r="J55" i="1"/>
  <c r="H55" i="1"/>
  <c r="R54" i="1"/>
  <c r="N54" i="1"/>
  <c r="J54" i="1"/>
  <c r="H54" i="1"/>
  <c r="R53" i="1"/>
  <c r="N53" i="1"/>
  <c r="J53" i="1"/>
  <c r="H53" i="1"/>
  <c r="R52" i="1"/>
  <c r="H52" i="1"/>
  <c r="R51" i="1"/>
  <c r="H51" i="1"/>
  <c r="R50" i="1"/>
  <c r="N50" i="1"/>
  <c r="J50" i="1"/>
  <c r="H50" i="1"/>
  <c r="R49" i="1"/>
  <c r="N49" i="1"/>
  <c r="J49" i="1"/>
  <c r="H49" i="1"/>
  <c r="R48" i="1"/>
  <c r="R72" i="1" s="1"/>
  <c r="R81" i="1" s="1"/>
  <c r="N48" i="1"/>
  <c r="N72" i="1" s="1"/>
  <c r="N81" i="1" s="1"/>
  <c r="J48" i="1"/>
  <c r="H48" i="1"/>
  <c r="H72" i="1" s="1"/>
  <c r="R41" i="1"/>
  <c r="L41" i="1"/>
  <c r="R40" i="1"/>
  <c r="N40" i="1"/>
  <c r="H40" i="1"/>
  <c r="J40" i="1" s="1"/>
  <c r="R39" i="1"/>
  <c r="N39" i="1"/>
  <c r="H39" i="1"/>
  <c r="J39" i="1" s="1"/>
  <c r="R38" i="1"/>
  <c r="N38" i="1"/>
  <c r="N41" i="1" s="1"/>
  <c r="H38" i="1"/>
  <c r="H41" i="1" s="1"/>
  <c r="L37" i="1"/>
  <c r="L42" i="1" s="1"/>
  <c r="R36" i="1"/>
  <c r="N36" i="1"/>
  <c r="H36" i="1"/>
  <c r="J36" i="1" s="1"/>
  <c r="R35" i="1"/>
  <c r="N35" i="1"/>
  <c r="H35" i="1"/>
  <c r="J35" i="1" s="1"/>
  <c r="R34" i="1"/>
  <c r="N34" i="1"/>
  <c r="H34" i="1"/>
  <c r="J34" i="1" s="1"/>
  <c r="R33" i="1"/>
  <c r="N33" i="1"/>
  <c r="H33" i="1"/>
  <c r="J33" i="1" s="1"/>
  <c r="R32" i="1"/>
  <c r="N32" i="1"/>
  <c r="H32" i="1"/>
  <c r="J32" i="1" s="1"/>
  <c r="R31" i="1"/>
  <c r="N31" i="1"/>
  <c r="H31" i="1"/>
  <c r="J31" i="1" s="1"/>
  <c r="R30" i="1"/>
  <c r="N30" i="1"/>
  <c r="H30" i="1"/>
  <c r="J30" i="1" s="1"/>
  <c r="R29" i="1"/>
  <c r="N29" i="1"/>
  <c r="H29" i="1"/>
  <c r="J29" i="1" s="1"/>
  <c r="R28" i="1"/>
  <c r="R37" i="1" s="1"/>
  <c r="N28" i="1"/>
  <c r="N37" i="1" s="1"/>
  <c r="H28" i="1"/>
  <c r="J28" i="1" s="1"/>
  <c r="J37" i="1" s="1"/>
  <c r="S37" i="1" s="1"/>
  <c r="R27" i="1"/>
  <c r="L27" i="1"/>
  <c r="R26" i="1"/>
  <c r="N26" i="1"/>
  <c r="H26" i="1"/>
  <c r="H27" i="1" s="1"/>
  <c r="H25" i="1"/>
  <c r="R24" i="1"/>
  <c r="N24" i="1"/>
  <c r="J24" i="1"/>
  <c r="H24" i="1"/>
  <c r="R23" i="1"/>
  <c r="N23" i="1"/>
  <c r="N27" i="1" s="1"/>
  <c r="N42" i="1" s="1"/>
  <c r="J23" i="1"/>
  <c r="H23" i="1"/>
  <c r="R16" i="1"/>
  <c r="L16" i="1"/>
  <c r="R15" i="1"/>
  <c r="N15" i="1"/>
  <c r="H15" i="1"/>
  <c r="J15" i="1" s="1"/>
  <c r="J16" i="1" s="1"/>
  <c r="R14" i="1"/>
  <c r="N14" i="1"/>
  <c r="N16" i="1" s="1"/>
  <c r="H14" i="1"/>
  <c r="J14" i="1" s="1"/>
  <c r="R13" i="1"/>
  <c r="L13" i="1"/>
  <c r="R12" i="1"/>
  <c r="N12" i="1"/>
  <c r="H12" i="1"/>
  <c r="J12" i="1" s="1"/>
  <c r="R11" i="1"/>
  <c r="N11" i="1"/>
  <c r="H11" i="1"/>
  <c r="J11" i="1" s="1"/>
  <c r="R10" i="1"/>
  <c r="N10" i="1"/>
  <c r="N13" i="1" s="1"/>
  <c r="H10" i="1"/>
  <c r="H13" i="1" s="1"/>
  <c r="L9" i="1"/>
  <c r="L17" i="1" s="1"/>
  <c r="R8" i="1"/>
  <c r="N8" i="1"/>
  <c r="N9" i="1" s="1"/>
  <c r="N17" i="1" s="1"/>
  <c r="H8" i="1"/>
  <c r="J8" i="1" s="1"/>
  <c r="H7" i="1"/>
  <c r="R6" i="1"/>
  <c r="N6" i="1"/>
  <c r="J6" i="1"/>
  <c r="H6" i="1"/>
  <c r="R5" i="1"/>
  <c r="R9" i="1" s="1"/>
  <c r="R17" i="1" s="1"/>
  <c r="N5" i="1"/>
  <c r="J5" i="1"/>
  <c r="J9" i="1" s="1"/>
  <c r="H5" i="1"/>
  <c r="H9" i="1" s="1"/>
  <c r="S16" i="1" l="1"/>
  <c r="S80" i="1"/>
  <c r="J81" i="1"/>
  <c r="R82" i="1" s="1"/>
  <c r="S72" i="1"/>
  <c r="S81" i="1" s="1"/>
  <c r="J228" i="1"/>
  <c r="S220" i="1"/>
  <c r="S228" i="1" s="1"/>
  <c r="S9" i="1"/>
  <c r="H42" i="1"/>
  <c r="R42" i="1"/>
  <c r="J41" i="1"/>
  <c r="S41" i="1" s="1"/>
  <c r="H81" i="1"/>
  <c r="N110" i="1"/>
  <c r="J324" i="1"/>
  <c r="J10" i="1"/>
  <c r="J13" i="1" s="1"/>
  <c r="S13" i="1" s="1"/>
  <c r="J26" i="1"/>
  <c r="J27" i="1" s="1"/>
  <c r="J38" i="1"/>
  <c r="J87" i="1"/>
  <c r="J102" i="1" s="1"/>
  <c r="N109" i="1"/>
  <c r="H121" i="1"/>
  <c r="H129" i="1" s="1"/>
  <c r="N125" i="1"/>
  <c r="H125" i="1"/>
  <c r="H143" i="1"/>
  <c r="H151" i="1" s="1"/>
  <c r="N147" i="1"/>
  <c r="N151" i="1" s="1"/>
  <c r="H150" i="1"/>
  <c r="S179" i="1"/>
  <c r="N194" i="1"/>
  <c r="N209" i="1" s="1"/>
  <c r="J245" i="1"/>
  <c r="J253" i="1"/>
  <c r="H257" i="1"/>
  <c r="J304" i="1"/>
  <c r="S125" i="1"/>
  <c r="S147" i="1"/>
  <c r="J209" i="1"/>
  <c r="R210" i="1" s="1"/>
  <c r="H16" i="1"/>
  <c r="H17" i="1" s="1"/>
  <c r="H37" i="1"/>
  <c r="H109" i="1"/>
  <c r="H110" i="1" s="1"/>
  <c r="J129" i="1"/>
  <c r="R130" i="1" s="1"/>
  <c r="S121" i="1"/>
  <c r="H128" i="1"/>
  <c r="S150" i="1"/>
  <c r="H180" i="1"/>
  <c r="J180" i="1"/>
  <c r="R181" i="1" s="1"/>
  <c r="H204" i="1"/>
  <c r="R228" i="1"/>
  <c r="N258" i="1"/>
  <c r="H245" i="1"/>
  <c r="N253" i="1"/>
  <c r="S257" i="1"/>
  <c r="J271" i="1"/>
  <c r="R293" i="1"/>
  <c r="R294" i="1" s="1"/>
  <c r="N304" i="1"/>
  <c r="N325" i="1" s="1"/>
  <c r="N324" i="1"/>
  <c r="J151" i="1"/>
  <c r="S143" i="1"/>
  <c r="S151" i="1" s="1"/>
  <c r="S109" i="1"/>
  <c r="N129" i="1"/>
  <c r="S128" i="1"/>
  <c r="S166" i="1"/>
  <c r="S180" i="1" s="1"/>
  <c r="J204" i="1"/>
  <c r="S204" i="1" s="1"/>
  <c r="J293" i="1"/>
  <c r="S310" i="1"/>
  <c r="H271" i="1"/>
  <c r="H294" i="1" s="1"/>
  <c r="H293" i="1"/>
  <c r="H147" i="1"/>
  <c r="H194" i="1"/>
  <c r="H209" i="1" s="1"/>
  <c r="H208" i="1"/>
  <c r="H253" i="1"/>
  <c r="H304" i="1"/>
  <c r="H324" i="1"/>
  <c r="J42" i="1" l="1"/>
  <c r="R43" i="1" s="1"/>
  <c r="S27" i="1"/>
  <c r="S42" i="1" s="1"/>
  <c r="H325" i="1"/>
  <c r="S293" i="1"/>
  <c r="S194" i="1"/>
  <c r="S209" i="1" s="1"/>
  <c r="R229" i="1"/>
  <c r="S271" i="1"/>
  <c r="J294" i="1"/>
  <c r="R295" i="1" s="1"/>
  <c r="S253" i="1"/>
  <c r="S102" i="1"/>
  <c r="S110" i="1" s="1"/>
  <c r="J110" i="1"/>
  <c r="R111" i="1" s="1"/>
  <c r="S324" i="1"/>
  <c r="J17" i="1"/>
  <c r="R18" i="1" s="1"/>
  <c r="R152" i="1"/>
  <c r="S304" i="1"/>
  <c r="J325" i="1"/>
  <c r="R326" i="1" s="1"/>
  <c r="P328" i="1" s="1"/>
  <c r="H258" i="1"/>
  <c r="S129" i="1"/>
  <c r="J258" i="1"/>
  <c r="R259" i="1" s="1"/>
  <c r="S245" i="1"/>
  <c r="S258" i="1" s="1"/>
  <c r="S17" i="1"/>
  <c r="S325" i="1" l="1"/>
  <c r="S294" i="1"/>
</calcChain>
</file>

<file path=xl/sharedStrings.xml><?xml version="1.0" encoding="utf-8"?>
<sst xmlns="http://schemas.openxmlformats.org/spreadsheetml/2006/main" count="521" uniqueCount="128">
  <si>
    <t xml:space="preserve"> </t>
  </si>
  <si>
    <t xml:space="preserve">Акт выполненых работ за январь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</si>
  <si>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</si>
  <si>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</si>
  <si>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</si>
  <si>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</si>
  <si>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</si>
  <si>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</si>
  <si>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</si>
  <si>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</si>
  <si>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</si>
  <si>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</si>
  <si>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</si>
  <si>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</si>
  <si>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</si>
  <si>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</si>
  <si>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</si>
  <si>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 Пионерская д 54</t>
  </si>
  <si>
    <t>ТВК</t>
  </si>
  <si>
    <t>итого</t>
  </si>
  <si>
    <t>РСЦ</t>
  </si>
  <si>
    <t>Эл цех</t>
  </si>
  <si>
    <t xml:space="preserve">Акт выполненых работ за февраль 2023 год </t>
  </si>
  <si>
    <t>утепление стены в тамбуре 1 подьезд. Кв 3. Установка пружины на метал двери.</t>
  </si>
  <si>
    <t>ниссан</t>
  </si>
  <si>
    <t>брусок 0,05*0,05*4</t>
  </si>
  <si>
    <t>уголок мет</t>
  </si>
  <si>
    <t>ханья</t>
  </si>
  <si>
    <t>дюбель пл</t>
  </si>
  <si>
    <t>саморез</t>
  </si>
  <si>
    <t>пена монт</t>
  </si>
  <si>
    <t xml:space="preserve"> диск отр</t>
  </si>
  <si>
    <t>пружина</t>
  </si>
  <si>
    <t xml:space="preserve">Акт выполненых работ за март 2023 год </t>
  </si>
  <si>
    <t>Демонтаж стояка холодной воды, монтаж на метапол, замена отсечного крана на стояке холодной воды, нарезка резьбы, запуск, проверка.</t>
  </si>
  <si>
    <t>подвал</t>
  </si>
  <si>
    <t>мазда</t>
  </si>
  <si>
    <t>фитинг мет ф26</t>
  </si>
  <si>
    <t>фумлента</t>
  </si>
  <si>
    <t>тройник мет ф26</t>
  </si>
  <si>
    <t>метапол ф26</t>
  </si>
  <si>
    <t>Перекрытие стояка холодной воды в подвале, сброс, замена стояков холодной воды и канал в кухне</t>
  </si>
  <si>
    <t>труба ф50</t>
  </si>
  <si>
    <t>тройник ф50</t>
  </si>
  <si>
    <t>заглушка ф50</t>
  </si>
  <si>
    <t>труба ППР ф25</t>
  </si>
  <si>
    <t>муфта ППР ф25</t>
  </si>
  <si>
    <t>Кран ППР ф20</t>
  </si>
  <si>
    <t>тройник ППР ф25*20</t>
  </si>
  <si>
    <t>угол ППР ф20</t>
  </si>
  <si>
    <t>уголППР ф25</t>
  </si>
  <si>
    <t>американка</t>
  </si>
  <si>
    <t>диск отр</t>
  </si>
  <si>
    <t>Техническое обслуживание внутридомового газового оборудования</t>
  </si>
  <si>
    <t>счет № 76</t>
  </si>
  <si>
    <t xml:space="preserve">Акт выполненых работ за апрель  2023 год </t>
  </si>
  <si>
    <t>Замена стояка канализации в туалете. Замена стояков отопления в спальне, зале и подвале, проверка. Демонтаж, монтаж унитаза.</t>
  </si>
  <si>
    <t>кв 3</t>
  </si>
  <si>
    <t>труба ф110</t>
  </si>
  <si>
    <t>кран ф20</t>
  </si>
  <si>
    <t>тройник</t>
  </si>
  <si>
    <t>кране ф15</t>
  </si>
  <si>
    <t>угол ППР ф25</t>
  </si>
  <si>
    <t>Установка навесного замка 1 и 2 подьезд</t>
  </si>
  <si>
    <t>замок нав</t>
  </si>
  <si>
    <t xml:space="preserve">Акт выполненых работ за  май  2023 год </t>
  </si>
  <si>
    <t>Перекрытие холодной воды, замена отсечного крана, нарезка резьбы, запуск, проверка.</t>
  </si>
  <si>
    <t xml:space="preserve">Акт выполненых работ за  июнь  2023 год </t>
  </si>
  <si>
    <t>Перекрытие холодной воды, сброс воды, пайка пропилена на сточке холодной воды, запуск, поверка.</t>
  </si>
  <si>
    <t>труба ф 20</t>
  </si>
  <si>
    <t>Прочистка кан трубы ф50</t>
  </si>
  <si>
    <t>кв 19</t>
  </si>
  <si>
    <t>Промывка и опресовка системы теплоснабжения</t>
  </si>
  <si>
    <t xml:space="preserve">Акт выполненых работ за  Июль  2023 год </t>
  </si>
  <si>
    <t>Прочистка канализационного стояка ф50 в кухне, проверка.</t>
  </si>
  <si>
    <t>кв 24</t>
  </si>
  <si>
    <t>Прочистка канализационного стояка  и колена ф110 в подвале, проверка.</t>
  </si>
  <si>
    <t>кв 21</t>
  </si>
  <si>
    <t>изоляция аварийной распайкоробки</t>
  </si>
  <si>
    <t>кв 7</t>
  </si>
  <si>
    <t>изолента</t>
  </si>
  <si>
    <t xml:space="preserve">Акт выполненых работ за  Август  2023 год </t>
  </si>
  <si>
    <t xml:space="preserve">ул.Пионерская д.54 </t>
  </si>
  <si>
    <t xml:space="preserve">Ремонт кровли. Замена битового шифера, замена мет премыкания к вент шахте. Ремонт наружных стековых швов. </t>
  </si>
  <si>
    <t>кв 7,26,6</t>
  </si>
  <si>
    <t>шифер</t>
  </si>
  <si>
    <t>вышка мал</t>
  </si>
  <si>
    <t>железо кров</t>
  </si>
  <si>
    <t>вышка больш</t>
  </si>
  <si>
    <t>гвозди</t>
  </si>
  <si>
    <t xml:space="preserve">Акт выполненых работ за  Сентябрь  2023 год </t>
  </si>
  <si>
    <t>ул. Пионерская д.54</t>
  </si>
  <si>
    <t xml:space="preserve">Акт выполненых работ за  Октябрь  2023 год </t>
  </si>
  <si>
    <t>ул.Пионерская д.54</t>
  </si>
  <si>
    <t>Сброс воздуха из системы отопления</t>
  </si>
  <si>
    <t>Перекрытие стояков отопления, сброс воды, замена кранов, запуск, проверка.</t>
  </si>
  <si>
    <t xml:space="preserve">фумлента </t>
  </si>
  <si>
    <t>Прочистка канал труб ф50 и ф110 в подвале, проверка</t>
  </si>
  <si>
    <t>Ремонт наружных швов стеновых панелей</t>
  </si>
  <si>
    <t>кв 9,6,4,1,7</t>
  </si>
  <si>
    <t xml:space="preserve">пена </t>
  </si>
  <si>
    <t>смесь п/ц (меш)</t>
  </si>
  <si>
    <t>пика</t>
  </si>
  <si>
    <t xml:space="preserve">Акт выполненых работ за  Ноябрь  2023 год </t>
  </si>
  <si>
    <t>Установка насоса</t>
  </si>
  <si>
    <t>кв 15</t>
  </si>
  <si>
    <t>Регулировка кранов в подвале</t>
  </si>
  <si>
    <t>Закрытие подвальных окон</t>
  </si>
  <si>
    <t>пеноплекс</t>
  </si>
  <si>
    <t>Пробивка дополнительных выходов вентиляции в туалете и в кухне. Установка вент решоток. Установка навесного замка на дверках  чердачного люка в 1 подьезде. Ремонт кровли. Замена метал премыканий</t>
  </si>
  <si>
    <t>решетки вен</t>
  </si>
  <si>
    <t>жидкие гвозди</t>
  </si>
  <si>
    <t>уголок ф50</t>
  </si>
  <si>
    <t>манжет</t>
  </si>
  <si>
    <t>смесь п/ц  (меш)</t>
  </si>
  <si>
    <t>базалит</t>
  </si>
  <si>
    <t xml:space="preserve">Акт выполненых работ за  Декабрь 2023 год </t>
  </si>
  <si>
    <t>Изготовление и у установка металлической двери</t>
  </si>
  <si>
    <t>счет №30</t>
  </si>
  <si>
    <t>Отгорел провод нулевой на эл счетчике. Перекрытка провода</t>
  </si>
  <si>
    <t>кв 2</t>
  </si>
  <si>
    <t>Полное отключение  МКД от нагрузки. Переподключение квартиры. Установка дин рейки, прокола и четырех автоматов. Установка нового ввода.</t>
  </si>
  <si>
    <t>кв 1</t>
  </si>
  <si>
    <t>автомат 25А</t>
  </si>
  <si>
    <t>дин рейка</t>
  </si>
  <si>
    <t>прокол</t>
  </si>
  <si>
    <t>колодка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</si>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</sst>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0" fillId="0" borderId="2" xfId="0" applyNumberFormat="1" applyBorder="1" applyAlignment="1">
      <alignment wrapText="1"/>
    </xf>
    <xf numFmtId="2" fontId="2" fillId="0" borderId="2" xfId="0" applyNumberFormat="1" applyFont="1" applyBorder="1"/>
    <xf numFmtId="0" fontId="7" fillId="0" borderId="2" xfId="0" applyFont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F136-D81A-4F9F-9D2A-637931B3310A}">
  <sheetPr>
    <tabColor rgb="FF00B050"/>
  </sheetPr>
  <dimension ref="A1:S328"/>
  <sheetViews>
    <sheetView tabSelected="1" zoomScale="90" zoomScaleNormal="90" workbookViewId="0">
      <pane xSplit="1" ySplit="1" topLeftCell="B308" activePane="bottomRight" state="frozen"/>
      <selection pane="topRight" activeCell="B1" sqref="B1"/>
      <selection pane="bottomLeft" activeCell="A5" sqref="A5"/>
      <selection pane="bottomRight" activeCell="O335" sqref="O33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" customWidth="1"/>
    <col min="11" max="11" width="8.140625" customWidth="1"/>
    <col min="12" max="12" width="7" customWidth="1"/>
    <col min="14" max="14" width="9.7109375" customWidth="1"/>
    <col min="15" max="15" width="13.140625" customWidth="1"/>
    <col min="16" max="16" width="12.140625" bestFit="1" customWidth="1"/>
    <col min="18" max="18" width="11.710937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8" si="0">P6*Q6</f>
        <v>0</v>
      </c>
      <c r="S6" s="14"/>
    </row>
    <row r="7" spans="1:19" ht="15" x14ac:dyDescent="0.2">
      <c r="A7" s="10"/>
      <c r="B7" s="11"/>
      <c r="C7" s="16"/>
      <c r="D7" s="10"/>
      <c r="E7" s="17"/>
      <c r="F7" s="10"/>
      <c r="G7" s="10"/>
      <c r="H7" s="13">
        <f t="shared" ref="H7:H8" si="1">F7*G7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8"/>
    </row>
    <row r="8" spans="1:19" x14ac:dyDescent="0.2">
      <c r="A8" s="10"/>
      <c r="B8" s="11"/>
      <c r="C8" s="10"/>
      <c r="D8" s="10"/>
      <c r="E8" s="10"/>
      <c r="F8" s="10"/>
      <c r="G8" s="10"/>
      <c r="H8" s="13">
        <f t="shared" si="1"/>
        <v>0</v>
      </c>
      <c r="I8" s="13"/>
      <c r="J8" s="13">
        <f>H8*I8</f>
        <v>0</v>
      </c>
      <c r="K8" s="13"/>
      <c r="L8" s="13"/>
      <c r="M8" s="13"/>
      <c r="N8" s="13">
        <f>L8*M8</f>
        <v>0</v>
      </c>
      <c r="O8" s="13"/>
      <c r="P8" s="13"/>
      <c r="Q8" s="13"/>
      <c r="R8" s="13">
        <f t="shared" si="0"/>
        <v>0</v>
      </c>
      <c r="S8" s="18"/>
    </row>
    <row r="9" spans="1:19" x14ac:dyDescent="0.2">
      <c r="A9" s="10"/>
      <c r="B9" s="11"/>
      <c r="C9" s="10"/>
      <c r="D9" s="10"/>
      <c r="E9" s="19" t="s">
        <v>19</v>
      </c>
      <c r="F9" s="10"/>
      <c r="G9" s="10"/>
      <c r="H9" s="20">
        <f>SUM(H5:H8)</f>
        <v>0</v>
      </c>
      <c r="I9" s="13"/>
      <c r="J9" s="20">
        <f>SUM(J5:J8)</f>
        <v>0</v>
      </c>
      <c r="K9" s="13"/>
      <c r="L9" s="20">
        <f>SUM(L5:L8)</f>
        <v>0</v>
      </c>
      <c r="M9" s="13"/>
      <c r="N9" s="20">
        <f>SUM(N5:N8)</f>
        <v>0</v>
      </c>
      <c r="O9" s="13"/>
      <c r="P9" s="13"/>
      <c r="Q9" s="13"/>
      <c r="R9" s="20">
        <f>SUM(R5:R8)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21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>
        <f t="shared" ref="H11:H12" si="2">F11*G11</f>
        <v>0</v>
      </c>
      <c r="I11" s="13"/>
      <c r="J11" s="13">
        <f t="shared" ref="J11:J12" si="3">H11*I11</f>
        <v>0</v>
      </c>
      <c r="K11" s="13"/>
      <c r="L11" s="13"/>
      <c r="M11" s="13"/>
      <c r="N11" s="13">
        <f t="shared" ref="N11" si="4">L11*M11</f>
        <v>0</v>
      </c>
      <c r="O11" s="13"/>
      <c r="P11" s="13"/>
      <c r="Q11" s="13"/>
      <c r="R11" s="13">
        <f t="shared" ref="R11:R12" si="5">P11*Q11</f>
        <v>0</v>
      </c>
      <c r="S11" s="21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2"/>
        <v>0</v>
      </c>
      <c r="I12" s="13"/>
      <c r="J12" s="13">
        <f t="shared" si="3"/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5"/>
        <v>0</v>
      </c>
      <c r="S12" s="14"/>
    </row>
    <row r="13" spans="1:19" x14ac:dyDescent="0.2">
      <c r="A13" s="10"/>
      <c r="B13" s="11"/>
      <c r="C13" s="10"/>
      <c r="D13" s="10"/>
      <c r="E13" s="19" t="s">
        <v>19</v>
      </c>
      <c r="F13" s="10"/>
      <c r="G13" s="10"/>
      <c r="H13" s="20">
        <f>SUM(H10:H12)</f>
        <v>0</v>
      </c>
      <c r="I13" s="13"/>
      <c r="J13" s="20">
        <f>SUM(J10:J12)</f>
        <v>0</v>
      </c>
      <c r="K13" s="13"/>
      <c r="L13" s="20">
        <f>SUM(L10:L12)</f>
        <v>0</v>
      </c>
      <c r="M13" s="13"/>
      <c r="N13" s="20">
        <f>SUM(N10:N12)</f>
        <v>0</v>
      </c>
      <c r="O13" s="13"/>
      <c r="P13" s="13"/>
      <c r="Q13" s="13"/>
      <c r="R13" s="20">
        <f>SUM(R10:R12)</f>
        <v>0</v>
      </c>
      <c r="S13" s="14">
        <f>J13+N13+R13</f>
        <v>0</v>
      </c>
    </row>
    <row r="14" spans="1:19" ht="15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1"/>
    </row>
    <row r="15" spans="1:19" x14ac:dyDescent="0.2">
      <c r="A15" s="10"/>
      <c r="B15" s="11"/>
      <c r="C15" s="10"/>
      <c r="D15" s="10"/>
      <c r="E15" s="10"/>
      <c r="F15" s="10"/>
      <c r="G15" s="10"/>
      <c r="H15" s="13">
        <f>F15*G15</f>
        <v>0</v>
      </c>
      <c r="I15" s="13"/>
      <c r="J15" s="13">
        <f t="shared" ref="J15" si="6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" si="7">P15*Q15</f>
        <v>0</v>
      </c>
      <c r="S15" s="21"/>
    </row>
    <row r="16" spans="1:19" x14ac:dyDescent="0.2">
      <c r="A16" s="10"/>
      <c r="B16" s="11"/>
      <c r="C16" s="10"/>
      <c r="D16" s="10"/>
      <c r="E16" s="19" t="s">
        <v>19</v>
      </c>
      <c r="F16" s="10"/>
      <c r="G16" s="10"/>
      <c r="H16" s="20">
        <f>SUM(H14:H15)</f>
        <v>0</v>
      </c>
      <c r="I16" s="13"/>
      <c r="J16" s="20">
        <f>SUM(J15:J15)</f>
        <v>0</v>
      </c>
      <c r="K16" s="13"/>
      <c r="L16" s="20">
        <f>SUM(L14:L15)</f>
        <v>0</v>
      </c>
      <c r="M16" s="13"/>
      <c r="N16" s="20">
        <f>SUM(N14:N15)</f>
        <v>0</v>
      </c>
      <c r="O16" s="13"/>
      <c r="P16" s="13"/>
      <c r="Q16" s="13"/>
      <c r="R16" s="20">
        <f>SUM(R14:R15)</f>
        <v>0</v>
      </c>
      <c r="S16" s="14">
        <f>J16+N16+R16</f>
        <v>0</v>
      </c>
    </row>
    <row r="17" spans="1:19" x14ac:dyDescent="0.2">
      <c r="A17" s="10"/>
      <c r="B17" s="11"/>
      <c r="C17" s="10"/>
      <c r="D17" s="10"/>
      <c r="E17" s="19" t="s">
        <v>19</v>
      </c>
      <c r="F17" s="10"/>
      <c r="G17" s="10"/>
      <c r="H17" s="20">
        <f>H9+H13+H16</f>
        <v>0</v>
      </c>
      <c r="I17" s="13"/>
      <c r="J17" s="20">
        <f>J9+J13+J16</f>
        <v>0</v>
      </c>
      <c r="K17" s="13"/>
      <c r="L17" s="20">
        <f>L9+L13+L16</f>
        <v>0</v>
      </c>
      <c r="M17" s="13"/>
      <c r="N17" s="20">
        <f>N9+N13+N16</f>
        <v>0</v>
      </c>
      <c r="O17" s="13"/>
      <c r="P17" s="13"/>
      <c r="Q17" s="13"/>
      <c r="R17" s="20">
        <f>R9+R13+R16</f>
        <v>0</v>
      </c>
      <c r="S17" s="20">
        <f>SUM(S5:S16)</f>
        <v>0</v>
      </c>
    </row>
    <row r="18" spans="1:19" x14ac:dyDescent="0.2">
      <c r="C18" s="22"/>
      <c r="R18" s="23">
        <f>J17+N17+R17</f>
        <v>0</v>
      </c>
      <c r="S18" s="23" t="s">
        <v>0</v>
      </c>
    </row>
    <row r="19" spans="1:19" ht="20.25" x14ac:dyDescent="0.3">
      <c r="F19" t="s">
        <v>0</v>
      </c>
      <c r="H19" s="1" t="s">
        <v>22</v>
      </c>
    </row>
    <row r="21" spans="1:19" x14ac:dyDescent="0.2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3" t="s">
        <v>7</v>
      </c>
      <c r="G21" s="3" t="s">
        <v>8</v>
      </c>
      <c r="H21" s="4" t="s">
        <v>9</v>
      </c>
      <c r="I21" s="4"/>
      <c r="J21" s="4"/>
      <c r="K21" s="2"/>
      <c r="L21" s="4" t="s">
        <v>10</v>
      </c>
      <c r="M21" s="4"/>
      <c r="N21" s="4"/>
      <c r="O21" s="4" t="s">
        <v>11</v>
      </c>
      <c r="P21" s="4"/>
      <c r="Q21" s="4"/>
      <c r="R21" s="4"/>
    </row>
    <row r="22" spans="1:19" ht="25.5" x14ac:dyDescent="0.2">
      <c r="A22" s="5"/>
      <c r="B22" s="5"/>
      <c r="C22" s="5"/>
      <c r="D22" s="5"/>
      <c r="E22" s="5"/>
      <c r="F22" s="6"/>
      <c r="G22" s="6"/>
      <c r="H22" s="7" t="s">
        <v>12</v>
      </c>
      <c r="I22" s="8" t="s">
        <v>13</v>
      </c>
      <c r="J22" s="7" t="s">
        <v>14</v>
      </c>
      <c r="K22" s="9"/>
      <c r="L22" s="7" t="s">
        <v>12</v>
      </c>
      <c r="M22" s="7" t="s">
        <v>15</v>
      </c>
      <c r="N22" s="7" t="s">
        <v>14</v>
      </c>
      <c r="O22" s="8" t="s">
        <v>16</v>
      </c>
      <c r="P22" s="7" t="s">
        <v>12</v>
      </c>
      <c r="Q22" s="7" t="s">
        <v>15</v>
      </c>
      <c r="R22" s="7" t="s">
        <v>14</v>
      </c>
    </row>
    <row r="23" spans="1:19" ht="15.75" x14ac:dyDescent="0.25">
      <c r="A23" s="10"/>
      <c r="B23" s="11"/>
      <c r="C23" s="10"/>
      <c r="D23" s="11"/>
      <c r="E23" s="12" t="s">
        <v>17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P23*Q23</f>
        <v>0</v>
      </c>
      <c r="S23" s="14"/>
    </row>
    <row r="24" spans="1:19" ht="15" x14ac:dyDescent="0.2">
      <c r="A24" s="10"/>
      <c r="B24" s="11"/>
      <c r="C24" s="10"/>
      <c r="D24" s="10"/>
      <c r="E24" s="15" t="s">
        <v>18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 t="shared" ref="R24:R26" si="8">P24*Q24</f>
        <v>0</v>
      </c>
      <c r="S24" s="14"/>
    </row>
    <row r="25" spans="1:19" ht="15" x14ac:dyDescent="0.2">
      <c r="A25" s="10"/>
      <c r="B25" s="11"/>
      <c r="C25" s="16"/>
      <c r="D25" s="10"/>
      <c r="E25" s="17"/>
      <c r="F25" s="10"/>
      <c r="G25" s="10"/>
      <c r="H25" s="13">
        <f t="shared" ref="H25:H26" si="9">F25*G25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8"/>
    </row>
    <row r="26" spans="1:19" x14ac:dyDescent="0.2">
      <c r="A26" s="10"/>
      <c r="B26" s="11"/>
      <c r="C26" s="10"/>
      <c r="D26" s="10"/>
      <c r="E26" s="10"/>
      <c r="F26" s="10"/>
      <c r="G26" s="10"/>
      <c r="H26" s="13">
        <f t="shared" si="9"/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si="8"/>
        <v>0</v>
      </c>
      <c r="S26" s="18"/>
    </row>
    <row r="27" spans="1:19" x14ac:dyDescent="0.2">
      <c r="A27" s="10"/>
      <c r="B27" s="11"/>
      <c r="C27" s="10"/>
      <c r="D27" s="10"/>
      <c r="E27" s="19" t="s">
        <v>19</v>
      </c>
      <c r="F27" s="10"/>
      <c r="G27" s="10"/>
      <c r="H27" s="20">
        <f>SUM(H23:H26)</f>
        <v>0</v>
      </c>
      <c r="I27" s="13"/>
      <c r="J27" s="20">
        <f>SUM(J23:J26)</f>
        <v>0</v>
      </c>
      <c r="K27" s="13"/>
      <c r="L27" s="20">
        <f>SUM(L23:L26)</f>
        <v>0</v>
      </c>
      <c r="M27" s="13"/>
      <c r="N27" s="20">
        <f>SUM(N23:N26)</f>
        <v>0</v>
      </c>
      <c r="O27" s="13"/>
      <c r="P27" s="13"/>
      <c r="Q27" s="13"/>
      <c r="R27" s="20">
        <f>SUM(R23:R26)</f>
        <v>0</v>
      </c>
      <c r="S27" s="14">
        <f>J27+N27+R27</f>
        <v>0</v>
      </c>
    </row>
    <row r="28" spans="1:19" ht="15" x14ac:dyDescent="0.2">
      <c r="A28" s="10" t="s">
        <v>0</v>
      </c>
      <c r="B28" s="11"/>
      <c r="C28" s="10"/>
      <c r="D28" s="10"/>
      <c r="E28" s="15" t="s">
        <v>20</v>
      </c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>P28</f>
        <v>0</v>
      </c>
      <c r="S28" s="21"/>
    </row>
    <row r="29" spans="1:19" ht="63.75" x14ac:dyDescent="0.2">
      <c r="A29" s="10">
        <v>1</v>
      </c>
      <c r="B29" s="11" t="s">
        <v>23</v>
      </c>
      <c r="C29" s="16">
        <v>44970</v>
      </c>
      <c r="D29" s="10">
        <v>128</v>
      </c>
      <c r="E29" s="15"/>
      <c r="F29" s="10">
        <v>8</v>
      </c>
      <c r="G29" s="10">
        <v>2</v>
      </c>
      <c r="H29" s="13">
        <f t="shared" ref="H29:H36" si="10">F29*G29</f>
        <v>16</v>
      </c>
      <c r="I29" s="13">
        <v>600</v>
      </c>
      <c r="J29" s="13">
        <f>H29*I29</f>
        <v>9600</v>
      </c>
      <c r="K29" s="13" t="s">
        <v>24</v>
      </c>
      <c r="L29" s="13">
        <v>1</v>
      </c>
      <c r="M29" s="13">
        <v>500</v>
      </c>
      <c r="N29" s="13">
        <f t="shared" ref="N29:N35" si="11">L29*M29</f>
        <v>500</v>
      </c>
      <c r="O29" s="24" t="s">
        <v>25</v>
      </c>
      <c r="P29" s="13">
        <v>4</v>
      </c>
      <c r="Q29" s="13">
        <v>235</v>
      </c>
      <c r="R29" s="13">
        <f>P29*Q29</f>
        <v>940</v>
      </c>
      <c r="S29" s="21"/>
    </row>
    <row r="30" spans="1:19" ht="15" x14ac:dyDescent="0.2">
      <c r="A30" s="10"/>
      <c r="B30" s="11"/>
      <c r="C30" s="10"/>
      <c r="D30" s="10"/>
      <c r="E30" s="15"/>
      <c r="F30" s="10"/>
      <c r="G30" s="10"/>
      <c r="H30" s="13">
        <f t="shared" si="10"/>
        <v>0</v>
      </c>
      <c r="I30" s="13"/>
      <c r="J30" s="13">
        <f>H30*I30</f>
        <v>0</v>
      </c>
      <c r="K30" s="13"/>
      <c r="L30" s="13"/>
      <c r="M30" s="13"/>
      <c r="N30" s="13">
        <f t="shared" si="11"/>
        <v>0</v>
      </c>
      <c r="O30" s="24" t="s">
        <v>26</v>
      </c>
      <c r="P30" s="13">
        <v>30</v>
      </c>
      <c r="Q30" s="13">
        <v>9</v>
      </c>
      <c r="R30" s="13">
        <f t="shared" ref="R30:R36" si="12">P30*Q30</f>
        <v>270</v>
      </c>
      <c r="S30" s="21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>
        <f t="shared" si="10"/>
        <v>0</v>
      </c>
      <c r="I31" s="13"/>
      <c r="J31" s="13">
        <f t="shared" ref="J31:J36" si="13">H31*I31</f>
        <v>0</v>
      </c>
      <c r="K31" s="13"/>
      <c r="L31" s="13"/>
      <c r="M31" s="13"/>
      <c r="N31" s="13">
        <f t="shared" si="11"/>
        <v>0</v>
      </c>
      <c r="O31" s="24" t="s">
        <v>27</v>
      </c>
      <c r="P31" s="13">
        <v>3</v>
      </c>
      <c r="Q31" s="13">
        <v>1020</v>
      </c>
      <c r="R31" s="13">
        <f t="shared" si="12"/>
        <v>3060</v>
      </c>
      <c r="S31" s="21"/>
    </row>
    <row r="32" spans="1:19" ht="15" x14ac:dyDescent="0.2">
      <c r="A32" s="10"/>
      <c r="B32" s="11"/>
      <c r="C32" s="10"/>
      <c r="D32" s="10"/>
      <c r="E32" s="15"/>
      <c r="F32" s="10"/>
      <c r="G32" s="10"/>
      <c r="H32" s="13">
        <f t="shared" si="10"/>
        <v>0</v>
      </c>
      <c r="I32" s="13"/>
      <c r="J32" s="13">
        <f t="shared" si="13"/>
        <v>0</v>
      </c>
      <c r="K32" s="13"/>
      <c r="L32" s="13"/>
      <c r="M32" s="13"/>
      <c r="N32" s="13">
        <f t="shared" si="11"/>
        <v>0</v>
      </c>
      <c r="O32" s="24" t="s">
        <v>28</v>
      </c>
      <c r="P32" s="13">
        <v>60</v>
      </c>
      <c r="Q32" s="13">
        <v>1</v>
      </c>
      <c r="R32" s="13">
        <f t="shared" si="12"/>
        <v>60</v>
      </c>
      <c r="S32" s="21"/>
    </row>
    <row r="33" spans="1:19" ht="15" x14ac:dyDescent="0.2">
      <c r="A33" s="10"/>
      <c r="B33" s="11"/>
      <c r="C33" s="10"/>
      <c r="D33" s="10"/>
      <c r="E33" s="15"/>
      <c r="F33" s="10"/>
      <c r="G33" s="10"/>
      <c r="H33" s="13">
        <f t="shared" si="10"/>
        <v>0</v>
      </c>
      <c r="I33" s="13"/>
      <c r="J33" s="13">
        <f t="shared" si="13"/>
        <v>0</v>
      </c>
      <c r="K33" s="13"/>
      <c r="L33" s="13"/>
      <c r="M33" s="13"/>
      <c r="N33" s="13">
        <f t="shared" si="11"/>
        <v>0</v>
      </c>
      <c r="O33" s="13" t="s">
        <v>29</v>
      </c>
      <c r="P33" s="13">
        <v>140</v>
      </c>
      <c r="Q33" s="13">
        <v>0.8</v>
      </c>
      <c r="R33" s="13">
        <f t="shared" si="12"/>
        <v>112</v>
      </c>
      <c r="S33" s="21"/>
    </row>
    <row r="34" spans="1:19" ht="15" x14ac:dyDescent="0.2">
      <c r="A34" s="10"/>
      <c r="B34" s="11"/>
      <c r="C34" s="10"/>
      <c r="D34" s="10"/>
      <c r="E34" s="15"/>
      <c r="F34" s="10"/>
      <c r="G34" s="10"/>
      <c r="H34" s="13">
        <f t="shared" si="10"/>
        <v>0</v>
      </c>
      <c r="I34" s="13"/>
      <c r="J34" s="13">
        <f t="shared" si="13"/>
        <v>0</v>
      </c>
      <c r="K34" s="13"/>
      <c r="L34" s="13"/>
      <c r="M34" s="13"/>
      <c r="N34" s="13">
        <f t="shared" si="11"/>
        <v>0</v>
      </c>
      <c r="O34" s="13" t="s">
        <v>30</v>
      </c>
      <c r="P34" s="13">
        <v>1</v>
      </c>
      <c r="Q34" s="13">
        <v>600</v>
      </c>
      <c r="R34" s="13">
        <f t="shared" si="12"/>
        <v>600</v>
      </c>
      <c r="S34" s="21"/>
    </row>
    <row r="35" spans="1:19" ht="15" x14ac:dyDescent="0.2">
      <c r="A35" s="10"/>
      <c r="B35" s="11"/>
      <c r="C35" s="10"/>
      <c r="D35" s="10"/>
      <c r="E35" s="15"/>
      <c r="F35" s="10"/>
      <c r="G35" s="10"/>
      <c r="H35" s="13">
        <f t="shared" si="10"/>
        <v>0</v>
      </c>
      <c r="I35" s="13"/>
      <c r="J35" s="13">
        <f t="shared" si="13"/>
        <v>0</v>
      </c>
      <c r="K35" s="13"/>
      <c r="L35" s="13"/>
      <c r="M35" s="13"/>
      <c r="N35" s="13">
        <f t="shared" si="11"/>
        <v>0</v>
      </c>
      <c r="O35" s="13" t="s">
        <v>31</v>
      </c>
      <c r="P35" s="13">
        <v>1</v>
      </c>
      <c r="Q35" s="13">
        <v>65</v>
      </c>
      <c r="R35" s="13">
        <f t="shared" si="12"/>
        <v>65</v>
      </c>
      <c r="S35" s="21"/>
    </row>
    <row r="36" spans="1:19" x14ac:dyDescent="0.2">
      <c r="A36" s="10"/>
      <c r="B36" s="11"/>
      <c r="C36" s="10"/>
      <c r="D36" s="10"/>
      <c r="E36" s="10"/>
      <c r="F36" s="10"/>
      <c r="G36" s="10"/>
      <c r="H36" s="13">
        <f t="shared" si="10"/>
        <v>0</v>
      </c>
      <c r="I36" s="13"/>
      <c r="J36" s="13">
        <f t="shared" si="13"/>
        <v>0</v>
      </c>
      <c r="K36" s="13"/>
      <c r="L36" s="13"/>
      <c r="M36" s="13"/>
      <c r="N36" s="13">
        <f>L36*M36</f>
        <v>0</v>
      </c>
      <c r="O36" s="13" t="s">
        <v>32</v>
      </c>
      <c r="P36" s="13">
        <v>1</v>
      </c>
      <c r="Q36" s="13">
        <v>140</v>
      </c>
      <c r="R36" s="13">
        <f t="shared" si="12"/>
        <v>140</v>
      </c>
      <c r="S36" s="14"/>
    </row>
    <row r="37" spans="1:19" x14ac:dyDescent="0.2">
      <c r="A37" s="10"/>
      <c r="B37" s="11"/>
      <c r="C37" s="10"/>
      <c r="D37" s="10"/>
      <c r="E37" s="19" t="s">
        <v>19</v>
      </c>
      <c r="F37" s="10"/>
      <c r="G37" s="10"/>
      <c r="H37" s="20">
        <f>SUM(H28:H36)</f>
        <v>16</v>
      </c>
      <c r="I37" s="13"/>
      <c r="J37" s="20">
        <f>SUM(J28:J36)</f>
        <v>9600</v>
      </c>
      <c r="K37" s="13"/>
      <c r="L37" s="20">
        <f>SUM(L28:L36)</f>
        <v>1</v>
      </c>
      <c r="M37" s="13"/>
      <c r="N37" s="20">
        <f>SUM(N28:N36)</f>
        <v>500</v>
      </c>
      <c r="O37" s="13"/>
      <c r="P37" s="13"/>
      <c r="Q37" s="13"/>
      <c r="R37" s="20">
        <f>SUM(R28:R36)</f>
        <v>5247</v>
      </c>
      <c r="S37" s="14">
        <f>J37+N37+R37</f>
        <v>15347</v>
      </c>
    </row>
    <row r="38" spans="1:19" ht="15" x14ac:dyDescent="0.2">
      <c r="A38" s="10"/>
      <c r="B38" s="11"/>
      <c r="C38" s="10"/>
      <c r="D38" s="10"/>
      <c r="E38" s="15" t="s">
        <v>21</v>
      </c>
      <c r="F38" s="10"/>
      <c r="G38" s="10"/>
      <c r="H38" s="13">
        <f>F38*G38</f>
        <v>0</v>
      </c>
      <c r="I38" s="13"/>
      <c r="J38" s="13">
        <f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>P38*Q38</f>
        <v>0</v>
      </c>
      <c r="S38" s="21"/>
    </row>
    <row r="39" spans="1:19" ht="15" x14ac:dyDescent="0.2">
      <c r="A39" s="10"/>
      <c r="B39" s="11"/>
      <c r="C39" s="16"/>
      <c r="D39" s="10"/>
      <c r="E39" s="15"/>
      <c r="F39" s="10"/>
      <c r="G39" s="10"/>
      <c r="H39" s="13">
        <f>F39*G39</f>
        <v>0</v>
      </c>
      <c r="I39" s="13"/>
      <c r="J39" s="13">
        <f t="shared" ref="J39:J40" si="14">H39*I39</f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 t="shared" ref="R39:R40" si="15">P39*Q39</f>
        <v>0</v>
      </c>
      <c r="S39" s="21"/>
    </row>
    <row r="40" spans="1:19" x14ac:dyDescent="0.2">
      <c r="A40" s="10"/>
      <c r="B40" s="11"/>
      <c r="C40" s="10"/>
      <c r="D40" s="10"/>
      <c r="E40" s="10"/>
      <c r="F40" s="10"/>
      <c r="G40" s="10"/>
      <c r="H40" s="13">
        <f>F40*G40</f>
        <v>0</v>
      </c>
      <c r="I40" s="13"/>
      <c r="J40" s="13">
        <f t="shared" si="14"/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 t="shared" si="15"/>
        <v>0</v>
      </c>
      <c r="S40" s="21"/>
    </row>
    <row r="41" spans="1:19" x14ac:dyDescent="0.2">
      <c r="A41" s="10"/>
      <c r="B41" s="11"/>
      <c r="C41" s="10"/>
      <c r="D41" s="10"/>
      <c r="E41" s="19" t="s">
        <v>19</v>
      </c>
      <c r="F41" s="10"/>
      <c r="G41" s="10"/>
      <c r="H41" s="20">
        <f>SUM(H38:H40)</f>
        <v>0</v>
      </c>
      <c r="I41" s="13"/>
      <c r="J41" s="20">
        <f>SUM(J39:J40)</f>
        <v>0</v>
      </c>
      <c r="K41" s="13"/>
      <c r="L41" s="20">
        <f>SUM(L38:L40)</f>
        <v>0</v>
      </c>
      <c r="M41" s="13"/>
      <c r="N41" s="20">
        <f>SUM(N38:N40)</f>
        <v>0</v>
      </c>
      <c r="O41" s="13"/>
      <c r="P41" s="13"/>
      <c r="Q41" s="13"/>
      <c r="R41" s="20">
        <f>SUM(R38:R40)</f>
        <v>0</v>
      </c>
      <c r="S41" s="14">
        <f>J41+N41+R41</f>
        <v>0</v>
      </c>
    </row>
    <row r="42" spans="1:19" x14ac:dyDescent="0.2">
      <c r="A42" s="10"/>
      <c r="B42" s="11"/>
      <c r="C42" s="10"/>
      <c r="D42" s="10"/>
      <c r="E42" s="19" t="s">
        <v>19</v>
      </c>
      <c r="F42" s="10"/>
      <c r="G42" s="10"/>
      <c r="H42" s="20">
        <f>H27+H37+H41</f>
        <v>16</v>
      </c>
      <c r="I42" s="13"/>
      <c r="J42" s="20">
        <f>J27+J37+J41</f>
        <v>9600</v>
      </c>
      <c r="K42" s="13"/>
      <c r="L42" s="20">
        <f>L27+L37+L41</f>
        <v>1</v>
      </c>
      <c r="M42" s="13"/>
      <c r="N42" s="20">
        <f>N27+N37+N41</f>
        <v>500</v>
      </c>
      <c r="O42" s="13"/>
      <c r="P42" s="13"/>
      <c r="Q42" s="13"/>
      <c r="R42" s="20">
        <f>R27+R37+R41</f>
        <v>5247</v>
      </c>
      <c r="S42" s="20">
        <f>SUM(S23:S41)</f>
        <v>15347</v>
      </c>
    </row>
    <row r="43" spans="1:19" x14ac:dyDescent="0.2">
      <c r="C43" s="22"/>
      <c r="R43" s="23">
        <f>J42+N42+R42</f>
        <v>15347</v>
      </c>
      <c r="S43" s="23" t="s">
        <v>0</v>
      </c>
    </row>
    <row r="44" spans="1:19" ht="20.25" x14ac:dyDescent="0.3">
      <c r="F44" t="s">
        <v>0</v>
      </c>
      <c r="H44" s="1" t="s">
        <v>33</v>
      </c>
    </row>
    <row r="46" spans="1:19" x14ac:dyDescent="0.2">
      <c r="A46" s="2" t="s">
        <v>2</v>
      </c>
      <c r="B46" s="2" t="s">
        <v>3</v>
      </c>
      <c r="C46" s="2" t="s">
        <v>4</v>
      </c>
      <c r="D46" s="2" t="s">
        <v>5</v>
      </c>
      <c r="E46" s="2" t="s">
        <v>6</v>
      </c>
      <c r="F46" s="3" t="s">
        <v>7</v>
      </c>
      <c r="G46" s="3" t="s">
        <v>8</v>
      </c>
      <c r="H46" s="4" t="s">
        <v>9</v>
      </c>
      <c r="I46" s="4"/>
      <c r="J46" s="4"/>
      <c r="K46" s="2"/>
      <c r="L46" s="4" t="s">
        <v>10</v>
      </c>
      <c r="M46" s="4"/>
      <c r="N46" s="4"/>
      <c r="O46" s="4" t="s">
        <v>11</v>
      </c>
      <c r="P46" s="4"/>
      <c r="Q46" s="4"/>
      <c r="R46" s="4"/>
    </row>
    <row r="47" spans="1:19" ht="25.5" x14ac:dyDescent="0.2">
      <c r="A47" s="5"/>
      <c r="B47" s="5"/>
      <c r="C47" s="5"/>
      <c r="D47" s="5"/>
      <c r="E47" s="5"/>
      <c r="F47" s="6"/>
      <c r="G47" s="6"/>
      <c r="H47" s="7" t="s">
        <v>12</v>
      </c>
      <c r="I47" s="8" t="s">
        <v>13</v>
      </c>
      <c r="J47" s="7" t="s">
        <v>14</v>
      </c>
      <c r="K47" s="9"/>
      <c r="L47" s="7" t="s">
        <v>12</v>
      </c>
      <c r="M47" s="7" t="s">
        <v>15</v>
      </c>
      <c r="N47" s="7" t="s">
        <v>14</v>
      </c>
      <c r="O47" s="8" t="s">
        <v>16</v>
      </c>
      <c r="P47" s="7" t="s">
        <v>12</v>
      </c>
      <c r="Q47" s="7" t="s">
        <v>15</v>
      </c>
      <c r="R47" s="7" t="s">
        <v>14</v>
      </c>
    </row>
    <row r="48" spans="1:19" ht="15.75" x14ac:dyDescent="0.25">
      <c r="A48" s="10"/>
      <c r="B48" s="11"/>
      <c r="C48" s="10"/>
      <c r="D48" s="11"/>
      <c r="E48" s="12" t="s">
        <v>17</v>
      </c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>P48*Q48</f>
        <v>0</v>
      </c>
      <c r="S48" s="14"/>
    </row>
    <row r="49" spans="1:19" ht="15" x14ac:dyDescent="0.2">
      <c r="A49" s="10"/>
      <c r="B49" s="11"/>
      <c r="C49" s="10"/>
      <c r="D49" s="10"/>
      <c r="E49" s="15" t="s">
        <v>18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 t="shared" ref="R49:R71" si="16">P49*Q49</f>
        <v>0</v>
      </c>
      <c r="S49" s="14"/>
    </row>
    <row r="50" spans="1:19" ht="102" x14ac:dyDescent="0.2">
      <c r="A50" s="10">
        <v>1</v>
      </c>
      <c r="B50" s="11" t="s">
        <v>34</v>
      </c>
      <c r="C50" s="16">
        <v>45000</v>
      </c>
      <c r="D50" s="10"/>
      <c r="E50" s="17" t="s">
        <v>35</v>
      </c>
      <c r="F50" s="10">
        <v>1.5</v>
      </c>
      <c r="G50" s="10">
        <v>2</v>
      </c>
      <c r="H50" s="13">
        <f t="shared" ref="H50:H55" si="17">F50*G50</f>
        <v>3</v>
      </c>
      <c r="I50" s="13">
        <v>600</v>
      </c>
      <c r="J50" s="13">
        <f>H50*I50</f>
        <v>1800</v>
      </c>
      <c r="K50" s="13" t="s">
        <v>36</v>
      </c>
      <c r="L50" s="13">
        <v>0.5</v>
      </c>
      <c r="M50" s="13">
        <v>450</v>
      </c>
      <c r="N50" s="13">
        <f>L50*M50</f>
        <v>225</v>
      </c>
      <c r="O50" s="24" t="s">
        <v>37</v>
      </c>
      <c r="P50" s="13">
        <v>3</v>
      </c>
      <c r="Q50" s="13">
        <v>245</v>
      </c>
      <c r="R50" s="13">
        <f t="shared" si="16"/>
        <v>735</v>
      </c>
      <c r="S50" s="18"/>
    </row>
    <row r="51" spans="1:19" ht="15" x14ac:dyDescent="0.2">
      <c r="A51" s="10"/>
      <c r="B51" s="11"/>
      <c r="C51" s="16"/>
      <c r="D51" s="10"/>
      <c r="E51" s="17"/>
      <c r="F51" s="10"/>
      <c r="G51" s="10"/>
      <c r="H51" s="13">
        <f t="shared" si="17"/>
        <v>0</v>
      </c>
      <c r="I51" s="13"/>
      <c r="J51" s="13"/>
      <c r="K51" s="13"/>
      <c r="L51" s="13"/>
      <c r="M51" s="13"/>
      <c r="N51" s="13"/>
      <c r="O51" s="24" t="s">
        <v>38</v>
      </c>
      <c r="P51" s="13">
        <v>1</v>
      </c>
      <c r="Q51" s="13">
        <v>70</v>
      </c>
      <c r="R51" s="13">
        <f t="shared" si="16"/>
        <v>70</v>
      </c>
      <c r="S51" s="18"/>
    </row>
    <row r="52" spans="1:19" ht="25.5" x14ac:dyDescent="0.2">
      <c r="A52" s="10"/>
      <c r="B52" s="11"/>
      <c r="C52" s="16"/>
      <c r="D52" s="10"/>
      <c r="E52" s="17"/>
      <c r="F52" s="10"/>
      <c r="G52" s="10"/>
      <c r="H52" s="13">
        <f t="shared" si="17"/>
        <v>0</v>
      </c>
      <c r="I52" s="13"/>
      <c r="J52" s="13"/>
      <c r="K52" s="13"/>
      <c r="L52" s="13"/>
      <c r="M52" s="13"/>
      <c r="N52" s="13"/>
      <c r="O52" s="24" t="s">
        <v>39</v>
      </c>
      <c r="P52" s="13">
        <v>1</v>
      </c>
      <c r="Q52" s="13">
        <v>550</v>
      </c>
      <c r="R52" s="13">
        <f t="shared" si="16"/>
        <v>550</v>
      </c>
      <c r="S52" s="18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 t="shared" si="17"/>
        <v>0</v>
      </c>
      <c r="I53" s="13"/>
      <c r="J53" s="13">
        <f>H53*I53</f>
        <v>0</v>
      </c>
      <c r="K53" s="13"/>
      <c r="L53" s="13"/>
      <c r="M53" s="13"/>
      <c r="N53" s="13">
        <f>L53*M53</f>
        <v>0</v>
      </c>
      <c r="O53" s="24" t="s">
        <v>40</v>
      </c>
      <c r="P53" s="13">
        <v>1</v>
      </c>
      <c r="Q53" s="13">
        <v>154</v>
      </c>
      <c r="R53" s="13">
        <f t="shared" si="16"/>
        <v>154</v>
      </c>
      <c r="S53" s="18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 t="shared" si="17"/>
        <v>0</v>
      </c>
      <c r="I54" s="13"/>
      <c r="J54" s="13">
        <f t="shared" ref="J54:J71" si="18">H54*I54</f>
        <v>0</v>
      </c>
      <c r="K54" s="13"/>
      <c r="L54" s="13"/>
      <c r="M54" s="13"/>
      <c r="N54" s="13">
        <f t="shared" ref="N54:N71" si="19">L54*M54</f>
        <v>0</v>
      </c>
      <c r="O54" s="24"/>
      <c r="P54" s="13"/>
      <c r="Q54" s="13"/>
      <c r="R54" s="13">
        <f t="shared" si="16"/>
        <v>0</v>
      </c>
      <c r="S54" s="18"/>
    </row>
    <row r="55" spans="1:19" ht="76.5" x14ac:dyDescent="0.2">
      <c r="A55" s="10">
        <v>2</v>
      </c>
      <c r="B55" s="11" t="s">
        <v>41</v>
      </c>
      <c r="C55" s="16">
        <v>45009</v>
      </c>
      <c r="D55" s="10"/>
      <c r="E55" s="10"/>
      <c r="F55" s="10">
        <v>2</v>
      </c>
      <c r="G55" s="10">
        <v>3</v>
      </c>
      <c r="H55" s="13">
        <f t="shared" si="17"/>
        <v>6</v>
      </c>
      <c r="I55" s="13">
        <v>600</v>
      </c>
      <c r="J55" s="13">
        <f t="shared" si="18"/>
        <v>3600</v>
      </c>
      <c r="K55" s="13" t="s">
        <v>24</v>
      </c>
      <c r="L55" s="13">
        <v>0.5</v>
      </c>
      <c r="M55" s="13">
        <v>500</v>
      </c>
      <c r="N55" s="13">
        <f t="shared" si="19"/>
        <v>250</v>
      </c>
      <c r="O55" s="24" t="s">
        <v>42</v>
      </c>
      <c r="P55" s="13">
        <v>3</v>
      </c>
      <c r="Q55" s="13">
        <v>136</v>
      </c>
      <c r="R55" s="13">
        <f t="shared" si="16"/>
        <v>408</v>
      </c>
      <c r="S55" s="18"/>
    </row>
    <row r="56" spans="1:19" x14ac:dyDescent="0.2">
      <c r="A56" s="10"/>
      <c r="B56" s="11"/>
      <c r="C56" s="10"/>
      <c r="D56" s="10"/>
      <c r="E56" s="10"/>
      <c r="F56" s="10"/>
      <c r="G56" s="10"/>
      <c r="H56" s="13"/>
      <c r="I56" s="13"/>
      <c r="J56" s="13">
        <f t="shared" si="18"/>
        <v>0</v>
      </c>
      <c r="K56" s="13"/>
      <c r="L56" s="13"/>
      <c r="M56" s="13"/>
      <c r="N56" s="13">
        <f t="shared" si="19"/>
        <v>0</v>
      </c>
      <c r="O56" s="24" t="s">
        <v>43</v>
      </c>
      <c r="P56" s="13">
        <v>1</v>
      </c>
      <c r="Q56" s="13">
        <v>54</v>
      </c>
      <c r="R56" s="13">
        <f t="shared" si="16"/>
        <v>54</v>
      </c>
      <c r="S56" s="18"/>
    </row>
    <row r="57" spans="1:19" x14ac:dyDescent="0.2">
      <c r="A57" s="10"/>
      <c r="B57" s="11"/>
      <c r="C57" s="10"/>
      <c r="D57" s="10"/>
      <c r="E57" s="10"/>
      <c r="F57" s="10"/>
      <c r="G57" s="10"/>
      <c r="H57" s="13"/>
      <c r="I57" s="13"/>
      <c r="J57" s="13"/>
      <c r="K57" s="13"/>
      <c r="L57" s="13"/>
      <c r="M57" s="13"/>
      <c r="N57" s="13"/>
      <c r="O57" s="24" t="s">
        <v>44</v>
      </c>
      <c r="P57" s="13">
        <v>1</v>
      </c>
      <c r="Q57" s="13">
        <v>11</v>
      </c>
      <c r="R57" s="13">
        <f t="shared" si="16"/>
        <v>11</v>
      </c>
      <c r="S57" s="18"/>
    </row>
    <row r="58" spans="1:19" ht="25.5" x14ac:dyDescent="0.2">
      <c r="A58" s="10"/>
      <c r="B58" s="11"/>
      <c r="C58" s="10"/>
      <c r="D58" s="10"/>
      <c r="E58" s="10"/>
      <c r="F58" s="10"/>
      <c r="G58" s="10"/>
      <c r="H58" s="13"/>
      <c r="I58" s="13"/>
      <c r="J58" s="13"/>
      <c r="K58" s="13"/>
      <c r="L58" s="13"/>
      <c r="M58" s="13"/>
      <c r="N58" s="13"/>
      <c r="O58" s="24" t="s">
        <v>45</v>
      </c>
      <c r="P58" s="13">
        <v>4</v>
      </c>
      <c r="Q58" s="13">
        <v>106</v>
      </c>
      <c r="R58" s="13">
        <f t="shared" si="16"/>
        <v>424</v>
      </c>
      <c r="S58" s="18"/>
    </row>
    <row r="59" spans="1:19" ht="25.5" x14ac:dyDescent="0.2">
      <c r="A59" s="10"/>
      <c r="B59" s="11"/>
      <c r="C59" s="10"/>
      <c r="D59" s="10"/>
      <c r="E59" s="10"/>
      <c r="F59" s="10"/>
      <c r="G59" s="10"/>
      <c r="H59" s="13"/>
      <c r="I59" s="13"/>
      <c r="J59" s="13"/>
      <c r="K59" s="13"/>
      <c r="L59" s="13"/>
      <c r="M59" s="13"/>
      <c r="N59" s="13"/>
      <c r="O59" s="24" t="s">
        <v>46</v>
      </c>
      <c r="P59" s="13">
        <v>2</v>
      </c>
      <c r="Q59" s="13">
        <v>8</v>
      </c>
      <c r="R59" s="13">
        <f t="shared" si="16"/>
        <v>16</v>
      </c>
      <c r="S59" s="18"/>
    </row>
    <row r="60" spans="1:19" ht="25.5" x14ac:dyDescent="0.2">
      <c r="A60" s="10"/>
      <c r="B60" s="11"/>
      <c r="C60" s="10"/>
      <c r="D60" s="10"/>
      <c r="E60" s="10"/>
      <c r="F60" s="10"/>
      <c r="G60" s="10"/>
      <c r="H60" s="13"/>
      <c r="I60" s="13"/>
      <c r="J60" s="13"/>
      <c r="K60" s="13"/>
      <c r="L60" s="13"/>
      <c r="M60" s="13"/>
      <c r="N60" s="13"/>
      <c r="O60" s="24" t="s">
        <v>47</v>
      </c>
      <c r="P60" s="13">
        <v>1</v>
      </c>
      <c r="Q60" s="13">
        <v>170</v>
      </c>
      <c r="R60" s="13">
        <f t="shared" si="16"/>
        <v>170</v>
      </c>
      <c r="S60" s="18"/>
    </row>
    <row r="61" spans="1:19" ht="25.5" x14ac:dyDescent="0.2">
      <c r="A61" s="10"/>
      <c r="B61" s="11"/>
      <c r="C61" s="10"/>
      <c r="D61" s="10"/>
      <c r="E61" s="10"/>
      <c r="F61" s="10"/>
      <c r="G61" s="10"/>
      <c r="H61" s="13"/>
      <c r="I61" s="13"/>
      <c r="J61" s="13">
        <f t="shared" si="18"/>
        <v>0</v>
      </c>
      <c r="K61" s="13"/>
      <c r="L61" s="13"/>
      <c r="M61" s="13"/>
      <c r="N61" s="13">
        <f t="shared" si="19"/>
        <v>0</v>
      </c>
      <c r="O61" s="24" t="s">
        <v>48</v>
      </c>
      <c r="P61" s="13">
        <v>1</v>
      </c>
      <c r="Q61" s="13">
        <v>8</v>
      </c>
      <c r="R61" s="13">
        <f t="shared" si="16"/>
        <v>8</v>
      </c>
      <c r="S61" s="18"/>
    </row>
    <row r="62" spans="1:19" x14ac:dyDescent="0.2">
      <c r="A62" s="10"/>
      <c r="B62" s="11"/>
      <c r="C62" s="10"/>
      <c r="D62" s="10"/>
      <c r="E62" s="10"/>
      <c r="F62" s="10"/>
      <c r="G62" s="10"/>
      <c r="H62" s="13"/>
      <c r="I62" s="13"/>
      <c r="J62" s="13"/>
      <c r="K62" s="13"/>
      <c r="L62" s="13"/>
      <c r="M62" s="13"/>
      <c r="N62" s="13"/>
      <c r="O62" s="24" t="s">
        <v>49</v>
      </c>
      <c r="P62" s="13">
        <v>1</v>
      </c>
      <c r="Q62" s="13">
        <v>11</v>
      </c>
      <c r="R62" s="13">
        <f t="shared" si="16"/>
        <v>11</v>
      </c>
      <c r="S62" s="18"/>
    </row>
    <row r="63" spans="1:19" x14ac:dyDescent="0.2">
      <c r="A63" s="10"/>
      <c r="B63" s="11"/>
      <c r="C63" s="10"/>
      <c r="D63" s="10"/>
      <c r="E63" s="10"/>
      <c r="F63" s="10"/>
      <c r="G63" s="10"/>
      <c r="H63" s="13"/>
      <c r="I63" s="13"/>
      <c r="J63" s="13"/>
      <c r="K63" s="13"/>
      <c r="L63" s="13"/>
      <c r="M63" s="13"/>
      <c r="N63" s="13"/>
      <c r="O63" s="24" t="s">
        <v>50</v>
      </c>
      <c r="P63" s="13">
        <v>1</v>
      </c>
      <c r="Q63" s="13">
        <v>11</v>
      </c>
      <c r="R63" s="13">
        <f t="shared" si="16"/>
        <v>11</v>
      </c>
      <c r="S63" s="18"/>
    </row>
    <row r="64" spans="1:19" x14ac:dyDescent="0.2">
      <c r="A64" s="10"/>
      <c r="B64" s="11"/>
      <c r="C64" s="10"/>
      <c r="D64" s="10"/>
      <c r="E64" s="10"/>
      <c r="F64" s="10"/>
      <c r="G64" s="10"/>
      <c r="H64" s="13"/>
      <c r="I64" s="13"/>
      <c r="J64" s="13"/>
      <c r="K64" s="13"/>
      <c r="L64" s="13"/>
      <c r="M64" s="13"/>
      <c r="N64" s="13"/>
      <c r="O64" s="24" t="s">
        <v>51</v>
      </c>
      <c r="P64" s="13">
        <v>1</v>
      </c>
      <c r="Q64" s="13">
        <v>236</v>
      </c>
      <c r="R64" s="13">
        <f t="shared" si="16"/>
        <v>236</v>
      </c>
      <c r="S64" s="18"/>
    </row>
    <row r="65" spans="1:19" x14ac:dyDescent="0.2">
      <c r="A65" s="10"/>
      <c r="B65" s="11"/>
      <c r="C65" s="10"/>
      <c r="D65" s="10"/>
      <c r="E65" s="10"/>
      <c r="F65" s="10"/>
      <c r="G65" s="10"/>
      <c r="H65" s="13"/>
      <c r="I65" s="13"/>
      <c r="J65" s="13"/>
      <c r="K65" s="13"/>
      <c r="L65" s="13"/>
      <c r="M65" s="13"/>
      <c r="N65" s="13"/>
      <c r="O65" s="24" t="s">
        <v>38</v>
      </c>
      <c r="P65" s="13">
        <v>0.2</v>
      </c>
      <c r="Q65" s="13">
        <v>70</v>
      </c>
      <c r="R65" s="13">
        <f t="shared" si="16"/>
        <v>14</v>
      </c>
      <c r="S65" s="18"/>
    </row>
    <row r="66" spans="1:19" x14ac:dyDescent="0.2">
      <c r="A66" s="10"/>
      <c r="B66" s="11"/>
      <c r="C66" s="10"/>
      <c r="D66" s="10"/>
      <c r="E66" s="10"/>
      <c r="F66" s="10"/>
      <c r="G66" s="10"/>
      <c r="H66" s="13"/>
      <c r="I66" s="13"/>
      <c r="J66" s="13"/>
      <c r="K66" s="13"/>
      <c r="L66" s="13"/>
      <c r="M66" s="13"/>
      <c r="N66" s="13"/>
      <c r="O66" s="24" t="s">
        <v>52</v>
      </c>
      <c r="P66" s="13">
        <v>1</v>
      </c>
      <c r="Q66" s="13">
        <v>65</v>
      </c>
      <c r="R66" s="13">
        <f t="shared" si="16"/>
        <v>65</v>
      </c>
      <c r="S66" s="18"/>
    </row>
    <row r="67" spans="1:19" x14ac:dyDescent="0.2">
      <c r="A67" s="10"/>
      <c r="B67" s="11"/>
      <c r="C67" s="10"/>
      <c r="D67" s="10"/>
      <c r="E67" s="10"/>
      <c r="F67" s="10"/>
      <c r="G67" s="10"/>
      <c r="H67" s="13"/>
      <c r="I67" s="13"/>
      <c r="J67" s="13"/>
      <c r="K67" s="13"/>
      <c r="L67" s="13"/>
      <c r="M67" s="13"/>
      <c r="N67" s="13"/>
      <c r="O67" s="24" t="s">
        <v>30</v>
      </c>
      <c r="P67" s="13">
        <v>1</v>
      </c>
      <c r="Q67" s="13">
        <v>600</v>
      </c>
      <c r="R67" s="13">
        <f t="shared" si="16"/>
        <v>600</v>
      </c>
      <c r="S67" s="18"/>
    </row>
    <row r="68" spans="1:19" x14ac:dyDescent="0.2">
      <c r="A68" s="10"/>
      <c r="B68" s="11"/>
      <c r="C68" s="10"/>
      <c r="D68" s="10"/>
      <c r="E68" s="10"/>
      <c r="F68" s="10"/>
      <c r="G68" s="10"/>
      <c r="H68" s="13"/>
      <c r="I68" s="13"/>
      <c r="J68" s="13"/>
      <c r="K68" s="13"/>
      <c r="L68" s="13"/>
      <c r="M68" s="13"/>
      <c r="N68" s="13"/>
      <c r="O68" s="24"/>
      <c r="P68" s="13"/>
      <c r="Q68" s="13"/>
      <c r="R68" s="13"/>
      <c r="S68" s="18"/>
    </row>
    <row r="69" spans="1:19" ht="63.75" x14ac:dyDescent="0.2">
      <c r="A69" s="10">
        <v>3</v>
      </c>
      <c r="B69" s="11" t="s">
        <v>53</v>
      </c>
      <c r="C69" s="16">
        <v>45015</v>
      </c>
      <c r="D69" s="10"/>
      <c r="E69" s="7" t="s">
        <v>54</v>
      </c>
      <c r="F69" s="10"/>
      <c r="G69" s="10"/>
      <c r="H69" s="13"/>
      <c r="I69" s="13"/>
      <c r="J69" s="13"/>
      <c r="K69" s="13"/>
      <c r="L69" s="13"/>
      <c r="M69" s="13"/>
      <c r="N69" s="13"/>
      <c r="O69" s="24"/>
      <c r="P69" s="13"/>
      <c r="Q69" s="13"/>
      <c r="R69" s="25">
        <v>20512.59</v>
      </c>
      <c r="S69" s="18"/>
    </row>
    <row r="70" spans="1:19" x14ac:dyDescent="0.2">
      <c r="A70" s="10"/>
      <c r="B70" s="11"/>
      <c r="C70" s="10"/>
      <c r="D70" s="10"/>
      <c r="E70" s="10"/>
      <c r="F70" s="10"/>
      <c r="G70" s="10"/>
      <c r="H70" s="13"/>
      <c r="I70" s="13"/>
      <c r="J70" s="13">
        <f t="shared" si="18"/>
        <v>0</v>
      </c>
      <c r="K70" s="13"/>
      <c r="L70" s="13"/>
      <c r="M70" s="13"/>
      <c r="N70" s="13">
        <f t="shared" si="19"/>
        <v>0</v>
      </c>
      <c r="O70" s="24"/>
      <c r="P70" s="13"/>
      <c r="Q70" s="13"/>
      <c r="R70" s="13">
        <f t="shared" si="16"/>
        <v>0</v>
      </c>
      <c r="S70" s="18"/>
    </row>
    <row r="71" spans="1:19" x14ac:dyDescent="0.2">
      <c r="A71" s="10"/>
      <c r="B71" s="11"/>
      <c r="C71" s="10"/>
      <c r="D71" s="10"/>
      <c r="E71" s="10"/>
      <c r="F71" s="10"/>
      <c r="G71" s="10"/>
      <c r="H71" s="13"/>
      <c r="I71" s="13"/>
      <c r="J71" s="13">
        <f t="shared" si="18"/>
        <v>0</v>
      </c>
      <c r="K71" s="13"/>
      <c r="L71" s="13"/>
      <c r="M71" s="13"/>
      <c r="N71" s="13">
        <f t="shared" si="19"/>
        <v>0</v>
      </c>
      <c r="O71" s="24"/>
      <c r="P71" s="13"/>
      <c r="Q71" s="13"/>
      <c r="R71" s="13">
        <f t="shared" si="16"/>
        <v>0</v>
      </c>
      <c r="S71" s="18"/>
    </row>
    <row r="72" spans="1:19" x14ac:dyDescent="0.2">
      <c r="A72" s="10"/>
      <c r="B72" s="11"/>
      <c r="C72" s="10"/>
      <c r="D72" s="10"/>
      <c r="E72" s="19" t="s">
        <v>19</v>
      </c>
      <c r="F72" s="10"/>
      <c r="G72" s="10"/>
      <c r="H72" s="20">
        <f>SUM(H48:H71)</f>
        <v>9</v>
      </c>
      <c r="I72" s="20"/>
      <c r="J72" s="20">
        <f>SUM(J48:J71)</f>
        <v>5400</v>
      </c>
      <c r="K72" s="20"/>
      <c r="L72" s="20">
        <f>SUM(L48:L71)</f>
        <v>1</v>
      </c>
      <c r="M72" s="20"/>
      <c r="N72" s="20">
        <f>SUM(N48:N71)</f>
        <v>475</v>
      </c>
      <c r="O72" s="20"/>
      <c r="P72" s="20"/>
      <c r="Q72" s="20"/>
      <c r="R72" s="20">
        <f>SUM(R48:R71)</f>
        <v>24049.59</v>
      </c>
      <c r="S72" s="14">
        <f>J72+N72+R72</f>
        <v>29924.59</v>
      </c>
    </row>
    <row r="73" spans="1:19" ht="15" x14ac:dyDescent="0.2">
      <c r="A73" s="10" t="s">
        <v>0</v>
      </c>
      <c r="B73" s="11"/>
      <c r="C73" s="10"/>
      <c r="D73" s="10"/>
      <c r="E73" s="15" t="s">
        <v>20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24"/>
      <c r="P73" s="13"/>
      <c r="Q73" s="13"/>
      <c r="R73" s="13">
        <f>P73</f>
        <v>0</v>
      </c>
      <c r="S73" s="21"/>
    </row>
    <row r="74" spans="1:19" ht="15" x14ac:dyDescent="0.2">
      <c r="A74" s="10"/>
      <c r="B74" s="11"/>
      <c r="C74" s="10"/>
      <c r="D74" s="10"/>
      <c r="E74" s="15"/>
      <c r="F74" s="10"/>
      <c r="G74" s="10"/>
      <c r="H74" s="13">
        <f t="shared" ref="H74:H75" si="20">F74*G74</f>
        <v>0</v>
      </c>
      <c r="I74" s="13"/>
      <c r="J74" s="13">
        <f t="shared" ref="J74:J75" si="21">H74*I74</f>
        <v>0</v>
      </c>
      <c r="K74" s="13"/>
      <c r="L74" s="13"/>
      <c r="M74" s="13"/>
      <c r="N74" s="13">
        <f t="shared" ref="N74" si="22">L74*M74</f>
        <v>0</v>
      </c>
      <c r="O74" s="24"/>
      <c r="P74" s="13"/>
      <c r="Q74" s="13"/>
      <c r="R74" s="13">
        <f t="shared" ref="R74:R75" si="23">P74*Q74</f>
        <v>0</v>
      </c>
      <c r="S74" s="21"/>
    </row>
    <row r="75" spans="1:19" x14ac:dyDescent="0.2">
      <c r="A75" s="10"/>
      <c r="B75" s="11"/>
      <c r="C75" s="10"/>
      <c r="D75" s="10"/>
      <c r="E75" s="10"/>
      <c r="F75" s="10"/>
      <c r="G75" s="10"/>
      <c r="H75" s="13">
        <f t="shared" si="20"/>
        <v>0</v>
      </c>
      <c r="I75" s="13"/>
      <c r="J75" s="13">
        <f t="shared" si="21"/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 t="shared" si="23"/>
        <v>0</v>
      </c>
      <c r="S75" s="14"/>
    </row>
    <row r="76" spans="1:19" x14ac:dyDescent="0.2">
      <c r="A76" s="10"/>
      <c r="B76" s="11"/>
      <c r="C76" s="10"/>
      <c r="D76" s="10"/>
      <c r="E76" s="19" t="s">
        <v>19</v>
      </c>
      <c r="F76" s="10"/>
      <c r="G76" s="10"/>
      <c r="H76" s="20">
        <f>SUM(H73:H75)</f>
        <v>0</v>
      </c>
      <c r="I76" s="13"/>
      <c r="J76" s="20">
        <f>SUM(J73:J75)</f>
        <v>0</v>
      </c>
      <c r="K76" s="13"/>
      <c r="L76" s="20">
        <f>SUM(L73:L75)</f>
        <v>0</v>
      </c>
      <c r="M76" s="13"/>
      <c r="N76" s="20">
        <f>SUM(N73:N75)</f>
        <v>0</v>
      </c>
      <c r="O76" s="13"/>
      <c r="P76" s="13"/>
      <c r="Q76" s="13"/>
      <c r="R76" s="20">
        <f>SUM(R73:R75)</f>
        <v>0</v>
      </c>
      <c r="S76" s="14">
        <f>J76+N76+R76</f>
        <v>0</v>
      </c>
    </row>
    <row r="77" spans="1:19" ht="15" x14ac:dyDescent="0.2">
      <c r="A77" s="10"/>
      <c r="B77" s="11"/>
      <c r="C77" s="10"/>
      <c r="D77" s="10"/>
      <c r="E77" s="15" t="s">
        <v>21</v>
      </c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>P77*Q77</f>
        <v>0</v>
      </c>
      <c r="S77" s="21"/>
    </row>
    <row r="78" spans="1:19" ht="15" x14ac:dyDescent="0.2">
      <c r="A78" s="10"/>
      <c r="B78" s="11"/>
      <c r="C78" s="16"/>
      <c r="D78" s="10"/>
      <c r="E78" s="15"/>
      <c r="F78" s="10"/>
      <c r="G78" s="10"/>
      <c r="H78" s="13">
        <f>F78*G78</f>
        <v>0</v>
      </c>
      <c r="I78" s="13"/>
      <c r="J78" s="13">
        <f t="shared" ref="J78:J79" si="24"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ref="R78:R79" si="25">P78*Q78</f>
        <v>0</v>
      </c>
      <c r="S78" s="21"/>
    </row>
    <row r="79" spans="1:19" x14ac:dyDescent="0.2">
      <c r="A79" s="10"/>
      <c r="B79" s="11"/>
      <c r="C79" s="10"/>
      <c r="D79" s="10"/>
      <c r="E79" s="10"/>
      <c r="F79" s="10"/>
      <c r="G79" s="10"/>
      <c r="H79" s="13">
        <f>F79*G79</f>
        <v>0</v>
      </c>
      <c r="I79" s="13"/>
      <c r="J79" s="13">
        <f t="shared" si="24"/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si="25"/>
        <v>0</v>
      </c>
      <c r="S79" s="21"/>
    </row>
    <row r="80" spans="1:19" x14ac:dyDescent="0.2">
      <c r="A80" s="10"/>
      <c r="B80" s="11"/>
      <c r="C80" s="10"/>
      <c r="D80" s="10"/>
      <c r="E80" s="19" t="s">
        <v>19</v>
      </c>
      <c r="F80" s="10"/>
      <c r="G80" s="10"/>
      <c r="H80" s="20">
        <f>SUM(H77:H79)</f>
        <v>0</v>
      </c>
      <c r="I80" s="13"/>
      <c r="J80" s="20">
        <f>SUM(J78:J79)</f>
        <v>0</v>
      </c>
      <c r="K80" s="13"/>
      <c r="L80" s="20">
        <f>SUM(L77:L79)</f>
        <v>0</v>
      </c>
      <c r="M80" s="13"/>
      <c r="N80" s="20">
        <f>SUM(N77:N79)</f>
        <v>0</v>
      </c>
      <c r="O80" s="13"/>
      <c r="P80" s="13"/>
      <c r="Q80" s="13"/>
      <c r="R80" s="20">
        <f>SUM(R77:R79)</f>
        <v>0</v>
      </c>
      <c r="S80" s="14">
        <f>J80+N80+R80</f>
        <v>0</v>
      </c>
    </row>
    <row r="81" spans="1:19" x14ac:dyDescent="0.2">
      <c r="A81" s="10"/>
      <c r="B81" s="11"/>
      <c r="C81" s="10"/>
      <c r="D81" s="10"/>
      <c r="E81" s="19" t="s">
        <v>19</v>
      </c>
      <c r="F81" s="10"/>
      <c r="G81" s="10"/>
      <c r="H81" s="20">
        <f>H72+H76+H80</f>
        <v>9</v>
      </c>
      <c r="I81" s="13"/>
      <c r="J81" s="20">
        <f>J72+J76+J80</f>
        <v>5400</v>
      </c>
      <c r="K81" s="13"/>
      <c r="L81" s="20">
        <f>L72+L76+L80</f>
        <v>1</v>
      </c>
      <c r="M81" s="13"/>
      <c r="N81" s="20">
        <f>N72+N76+N80</f>
        <v>475</v>
      </c>
      <c r="O81" s="13"/>
      <c r="P81" s="13"/>
      <c r="Q81" s="13"/>
      <c r="R81" s="20">
        <f>R72+R76+R80</f>
        <v>24049.59</v>
      </c>
      <c r="S81" s="20">
        <f>SUM(S48:S80)</f>
        <v>29924.59</v>
      </c>
    </row>
    <row r="82" spans="1:19" x14ac:dyDescent="0.2">
      <c r="C82" s="22"/>
      <c r="R82" s="23">
        <f>J81+N81+R81</f>
        <v>29924.59</v>
      </c>
      <c r="S82" s="23" t="s">
        <v>0</v>
      </c>
    </row>
    <row r="83" spans="1:19" ht="20.25" x14ac:dyDescent="0.3">
      <c r="F83" t="s">
        <v>0</v>
      </c>
      <c r="H83" s="1" t="s">
        <v>55</v>
      </c>
    </row>
    <row r="85" spans="1:19" x14ac:dyDescent="0.2">
      <c r="A85" s="2" t="s">
        <v>2</v>
      </c>
      <c r="B85" s="2" t="s">
        <v>3</v>
      </c>
      <c r="C85" s="2" t="s">
        <v>4</v>
      </c>
      <c r="D85" s="2" t="s">
        <v>5</v>
      </c>
      <c r="E85" s="2" t="s">
        <v>6</v>
      </c>
      <c r="F85" s="3" t="s">
        <v>7</v>
      </c>
      <c r="G85" s="3" t="s">
        <v>8</v>
      </c>
      <c r="H85" s="4" t="s">
        <v>9</v>
      </c>
      <c r="I85" s="4"/>
      <c r="J85" s="4"/>
      <c r="K85" s="2"/>
      <c r="L85" s="4" t="s">
        <v>10</v>
      </c>
      <c r="M85" s="4"/>
      <c r="N85" s="4"/>
      <c r="O85" s="4" t="s">
        <v>11</v>
      </c>
      <c r="P85" s="4"/>
      <c r="Q85" s="4"/>
      <c r="R85" s="4"/>
    </row>
    <row r="86" spans="1:19" ht="25.5" x14ac:dyDescent="0.2">
      <c r="A86" s="5"/>
      <c r="B86" s="5"/>
      <c r="C86" s="5"/>
      <c r="D86" s="5"/>
      <c r="E86" s="5"/>
      <c r="F86" s="6"/>
      <c r="G86" s="6"/>
      <c r="H86" s="7" t="s">
        <v>12</v>
      </c>
      <c r="I86" s="8" t="s">
        <v>13</v>
      </c>
      <c r="J86" s="7" t="s">
        <v>14</v>
      </c>
      <c r="K86" s="9"/>
      <c r="L86" s="7" t="s">
        <v>12</v>
      </c>
      <c r="M86" s="7" t="s">
        <v>15</v>
      </c>
      <c r="N86" s="7" t="s">
        <v>14</v>
      </c>
      <c r="O86" s="8" t="s">
        <v>16</v>
      </c>
      <c r="P86" s="7" t="s">
        <v>12</v>
      </c>
      <c r="Q86" s="7" t="s">
        <v>15</v>
      </c>
      <c r="R86" s="7" t="s">
        <v>14</v>
      </c>
    </row>
    <row r="87" spans="1:19" ht="15.75" x14ac:dyDescent="0.25">
      <c r="A87" s="10"/>
      <c r="B87" s="11"/>
      <c r="C87" s="10"/>
      <c r="D87" s="11"/>
      <c r="E87" s="12" t="s">
        <v>17</v>
      </c>
      <c r="F87" s="10"/>
      <c r="G87" s="10"/>
      <c r="H87" s="13">
        <f>F87*G87</f>
        <v>0</v>
      </c>
      <c r="I87" s="13"/>
      <c r="J87" s="13">
        <f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>P87*Q87</f>
        <v>0</v>
      </c>
      <c r="S87" s="14"/>
    </row>
    <row r="88" spans="1:19" ht="15" x14ac:dyDescent="0.2">
      <c r="A88" s="10"/>
      <c r="B88" s="11"/>
      <c r="C88" s="10"/>
      <c r="D88" s="10"/>
      <c r="E88" s="15" t="s">
        <v>18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ref="R88:R101" si="26">P88*Q88</f>
        <v>0</v>
      </c>
      <c r="S88" s="14"/>
    </row>
    <row r="89" spans="1:19" ht="102" x14ac:dyDescent="0.2">
      <c r="A89" s="10">
        <v>1</v>
      </c>
      <c r="B89" s="11" t="s">
        <v>56</v>
      </c>
      <c r="C89" s="16">
        <v>45033</v>
      </c>
      <c r="D89" s="10"/>
      <c r="E89" s="17" t="s">
        <v>57</v>
      </c>
      <c r="F89" s="10">
        <v>5</v>
      </c>
      <c r="G89" s="10">
        <v>3</v>
      </c>
      <c r="H89" s="13">
        <f t="shared" ref="H89:H101" si="27">F89*G89</f>
        <v>15</v>
      </c>
      <c r="I89" s="13">
        <v>600</v>
      </c>
      <c r="J89" s="13">
        <f>H89*I89</f>
        <v>9000</v>
      </c>
      <c r="K89" s="13" t="s">
        <v>24</v>
      </c>
      <c r="L89" s="13">
        <v>0.5</v>
      </c>
      <c r="M89" s="13">
        <v>500</v>
      </c>
      <c r="N89" s="13">
        <f>L89*M89</f>
        <v>250</v>
      </c>
      <c r="O89" s="13" t="s">
        <v>58</v>
      </c>
      <c r="P89" s="13">
        <v>3</v>
      </c>
      <c r="Q89" s="13">
        <v>233</v>
      </c>
      <c r="R89" s="13">
        <f t="shared" si="26"/>
        <v>699</v>
      </c>
      <c r="S89" s="18"/>
    </row>
    <row r="90" spans="1:19" ht="15" x14ac:dyDescent="0.2">
      <c r="A90" s="10"/>
      <c r="B90" s="11"/>
      <c r="C90" s="16"/>
      <c r="D90" s="10"/>
      <c r="E90" s="17"/>
      <c r="F90" s="10"/>
      <c r="G90" s="10"/>
      <c r="H90" s="13">
        <f t="shared" si="27"/>
        <v>0</v>
      </c>
      <c r="I90" s="13"/>
      <c r="J90" s="13">
        <f t="shared" ref="J90:J100" si="28">H90*I90</f>
        <v>0</v>
      </c>
      <c r="K90" s="13"/>
      <c r="L90" s="13"/>
      <c r="M90" s="13"/>
      <c r="N90" s="13">
        <f t="shared" ref="N90:N100" si="29">L90*M90</f>
        <v>0</v>
      </c>
      <c r="O90" s="13" t="s">
        <v>45</v>
      </c>
      <c r="P90" s="13">
        <v>8</v>
      </c>
      <c r="Q90" s="13">
        <v>106</v>
      </c>
      <c r="R90" s="13">
        <f t="shared" si="26"/>
        <v>848</v>
      </c>
      <c r="S90" s="18"/>
    </row>
    <row r="91" spans="1:19" ht="15" x14ac:dyDescent="0.2">
      <c r="A91" s="10"/>
      <c r="B91" s="11"/>
      <c r="C91" s="16"/>
      <c r="D91" s="10"/>
      <c r="E91" s="17"/>
      <c r="F91" s="10"/>
      <c r="G91" s="10"/>
      <c r="H91" s="13">
        <f t="shared" si="27"/>
        <v>0</v>
      </c>
      <c r="I91" s="13"/>
      <c r="J91" s="13">
        <f t="shared" si="28"/>
        <v>0</v>
      </c>
      <c r="K91" s="13"/>
      <c r="L91" s="13"/>
      <c r="M91" s="13"/>
      <c r="N91" s="13">
        <f t="shared" si="29"/>
        <v>0</v>
      </c>
      <c r="O91" s="13" t="s">
        <v>59</v>
      </c>
      <c r="P91" s="13">
        <v>2</v>
      </c>
      <c r="Q91" s="13">
        <v>270</v>
      </c>
      <c r="R91" s="13">
        <f t="shared" si="26"/>
        <v>540</v>
      </c>
      <c r="S91" s="18"/>
    </row>
    <row r="92" spans="1:19" ht="15" x14ac:dyDescent="0.2">
      <c r="A92" s="10"/>
      <c r="B92" s="11"/>
      <c r="C92" s="16"/>
      <c r="D92" s="10"/>
      <c r="E92" s="17"/>
      <c r="F92" s="10"/>
      <c r="G92" s="10"/>
      <c r="H92" s="13">
        <f t="shared" si="27"/>
        <v>0</v>
      </c>
      <c r="I92" s="13"/>
      <c r="J92" s="13">
        <f t="shared" si="28"/>
        <v>0</v>
      </c>
      <c r="K92" s="13"/>
      <c r="L92" s="13"/>
      <c r="M92" s="13"/>
      <c r="N92" s="13">
        <f t="shared" si="29"/>
        <v>0</v>
      </c>
      <c r="O92" s="13" t="s">
        <v>51</v>
      </c>
      <c r="P92" s="13">
        <v>2</v>
      </c>
      <c r="Q92" s="13">
        <v>8</v>
      </c>
      <c r="R92" s="13">
        <f t="shared" si="26"/>
        <v>16</v>
      </c>
      <c r="S92" s="18"/>
    </row>
    <row r="93" spans="1:19" ht="15" x14ac:dyDescent="0.2">
      <c r="A93" s="10"/>
      <c r="B93" s="11"/>
      <c r="C93" s="16"/>
      <c r="D93" s="10"/>
      <c r="E93" s="17"/>
      <c r="F93" s="10"/>
      <c r="G93" s="10"/>
      <c r="H93" s="13">
        <f t="shared" si="27"/>
        <v>0</v>
      </c>
      <c r="I93" s="13"/>
      <c r="J93" s="13">
        <f t="shared" si="28"/>
        <v>0</v>
      </c>
      <c r="K93" s="13"/>
      <c r="L93" s="13"/>
      <c r="M93" s="13"/>
      <c r="N93" s="13">
        <f t="shared" si="29"/>
        <v>0</v>
      </c>
      <c r="O93" s="13" t="s">
        <v>60</v>
      </c>
      <c r="P93" s="13">
        <v>2</v>
      </c>
      <c r="Q93" s="13">
        <v>13.5</v>
      </c>
      <c r="R93" s="13">
        <f t="shared" si="26"/>
        <v>27</v>
      </c>
      <c r="S93" s="18"/>
    </row>
    <row r="94" spans="1:19" ht="15" x14ac:dyDescent="0.2">
      <c r="A94" s="10"/>
      <c r="B94" s="11"/>
      <c r="C94" s="16"/>
      <c r="D94" s="10"/>
      <c r="E94" s="17"/>
      <c r="F94" s="10"/>
      <c r="G94" s="10"/>
      <c r="H94" s="13">
        <f t="shared" si="27"/>
        <v>0</v>
      </c>
      <c r="I94" s="13"/>
      <c r="J94" s="13">
        <f t="shared" si="28"/>
        <v>0</v>
      </c>
      <c r="K94" s="13"/>
      <c r="L94" s="13"/>
      <c r="M94" s="13"/>
      <c r="N94" s="13">
        <f t="shared" si="29"/>
        <v>0</v>
      </c>
      <c r="O94" s="13" t="s">
        <v>61</v>
      </c>
      <c r="P94" s="13">
        <v>1</v>
      </c>
      <c r="Q94" s="13">
        <v>245</v>
      </c>
      <c r="R94" s="13">
        <f t="shared" si="26"/>
        <v>245</v>
      </c>
      <c r="S94" s="18"/>
    </row>
    <row r="95" spans="1:19" ht="15" x14ac:dyDescent="0.2">
      <c r="A95" s="10"/>
      <c r="B95" s="11"/>
      <c r="C95" s="16"/>
      <c r="D95" s="10"/>
      <c r="E95" s="17"/>
      <c r="F95" s="10"/>
      <c r="G95" s="10"/>
      <c r="H95" s="13">
        <f t="shared" si="27"/>
        <v>0</v>
      </c>
      <c r="I95" s="13"/>
      <c r="J95" s="13">
        <f t="shared" si="28"/>
        <v>0</v>
      </c>
      <c r="K95" s="13"/>
      <c r="L95" s="13"/>
      <c r="M95" s="13"/>
      <c r="N95" s="13">
        <f t="shared" si="29"/>
        <v>0</v>
      </c>
      <c r="O95" s="13" t="s">
        <v>46</v>
      </c>
      <c r="P95" s="13">
        <v>2</v>
      </c>
      <c r="Q95" s="13">
        <v>8</v>
      </c>
      <c r="R95" s="13">
        <f t="shared" si="26"/>
        <v>16</v>
      </c>
      <c r="S95" s="18"/>
    </row>
    <row r="96" spans="1:19" ht="15" x14ac:dyDescent="0.2">
      <c r="A96" s="10"/>
      <c r="B96" s="11"/>
      <c r="C96" s="16"/>
      <c r="D96" s="10"/>
      <c r="E96" s="17"/>
      <c r="F96" s="10"/>
      <c r="G96" s="10"/>
      <c r="H96" s="13">
        <f t="shared" si="27"/>
        <v>0</v>
      </c>
      <c r="I96" s="13"/>
      <c r="J96" s="13">
        <f t="shared" si="28"/>
        <v>0</v>
      </c>
      <c r="K96" s="13"/>
      <c r="L96" s="13"/>
      <c r="M96" s="13"/>
      <c r="N96" s="13">
        <f t="shared" si="29"/>
        <v>0</v>
      </c>
      <c r="O96" s="13" t="s">
        <v>62</v>
      </c>
      <c r="P96" s="13">
        <v>2</v>
      </c>
      <c r="Q96" s="13">
        <v>11</v>
      </c>
      <c r="R96" s="13">
        <f t="shared" si="26"/>
        <v>22</v>
      </c>
      <c r="S96" s="18"/>
    </row>
    <row r="97" spans="1:19" ht="15" x14ac:dyDescent="0.2">
      <c r="A97" s="10"/>
      <c r="B97" s="11"/>
      <c r="C97" s="16"/>
      <c r="D97" s="10"/>
      <c r="E97" s="17"/>
      <c r="F97" s="10"/>
      <c r="G97" s="10"/>
      <c r="H97" s="13">
        <f t="shared" si="27"/>
        <v>0</v>
      </c>
      <c r="I97" s="13"/>
      <c r="J97" s="13">
        <f t="shared" si="28"/>
        <v>0</v>
      </c>
      <c r="K97" s="13"/>
      <c r="L97" s="13"/>
      <c r="M97" s="13"/>
      <c r="N97" s="13">
        <f t="shared" si="29"/>
        <v>0</v>
      </c>
      <c r="O97" s="13" t="s">
        <v>38</v>
      </c>
      <c r="P97" s="13">
        <v>1</v>
      </c>
      <c r="Q97" s="13">
        <v>70</v>
      </c>
      <c r="R97" s="13">
        <f t="shared" si="26"/>
        <v>70</v>
      </c>
      <c r="S97" s="18"/>
    </row>
    <row r="98" spans="1:19" ht="15" x14ac:dyDescent="0.2">
      <c r="A98" s="10"/>
      <c r="B98" s="11"/>
      <c r="C98" s="16"/>
      <c r="D98" s="10"/>
      <c r="E98" s="17"/>
      <c r="F98" s="10"/>
      <c r="G98" s="10"/>
      <c r="H98" s="13">
        <f t="shared" si="27"/>
        <v>0</v>
      </c>
      <c r="I98" s="13"/>
      <c r="J98" s="13">
        <f t="shared" si="28"/>
        <v>0</v>
      </c>
      <c r="K98" s="13"/>
      <c r="L98" s="13"/>
      <c r="M98" s="13"/>
      <c r="N98" s="13">
        <f t="shared" si="29"/>
        <v>0</v>
      </c>
      <c r="O98" s="13" t="s">
        <v>52</v>
      </c>
      <c r="P98" s="13">
        <v>1</v>
      </c>
      <c r="Q98" s="13">
        <v>65</v>
      </c>
      <c r="R98" s="13">
        <f t="shared" si="26"/>
        <v>65</v>
      </c>
      <c r="S98" s="18"/>
    </row>
    <row r="99" spans="1:19" ht="15" x14ac:dyDescent="0.2">
      <c r="A99" s="10"/>
      <c r="B99" s="11"/>
      <c r="C99" s="16"/>
      <c r="D99" s="10"/>
      <c r="E99" s="17"/>
      <c r="F99" s="10"/>
      <c r="G99" s="10"/>
      <c r="H99" s="13">
        <f t="shared" si="27"/>
        <v>0</v>
      </c>
      <c r="I99" s="13"/>
      <c r="J99" s="13">
        <f t="shared" si="28"/>
        <v>0</v>
      </c>
      <c r="K99" s="13"/>
      <c r="L99" s="13"/>
      <c r="M99" s="13"/>
      <c r="N99" s="13">
        <f t="shared" si="29"/>
        <v>0</v>
      </c>
      <c r="O99" s="13"/>
      <c r="P99" s="13"/>
      <c r="Q99" s="13"/>
      <c r="R99" s="13">
        <f t="shared" si="26"/>
        <v>0</v>
      </c>
      <c r="S99" s="18"/>
    </row>
    <row r="100" spans="1:19" ht="25.5" x14ac:dyDescent="0.2">
      <c r="A100" s="10">
        <v>2</v>
      </c>
      <c r="B100" s="11" t="s">
        <v>63</v>
      </c>
      <c r="C100" s="16">
        <v>45036</v>
      </c>
      <c r="D100" s="10"/>
      <c r="E100" s="17"/>
      <c r="F100" s="10">
        <v>0.5</v>
      </c>
      <c r="G100" s="10">
        <v>1</v>
      </c>
      <c r="H100" s="13">
        <f t="shared" si="27"/>
        <v>0.5</v>
      </c>
      <c r="I100" s="13">
        <v>600</v>
      </c>
      <c r="J100" s="13">
        <f t="shared" si="28"/>
        <v>300</v>
      </c>
      <c r="K100" s="13"/>
      <c r="L100" s="13"/>
      <c r="M100" s="13"/>
      <c r="N100" s="13">
        <f t="shared" si="29"/>
        <v>0</v>
      </c>
      <c r="O100" s="13" t="s">
        <v>64</v>
      </c>
      <c r="P100" s="13">
        <v>2</v>
      </c>
      <c r="Q100" s="13">
        <v>259</v>
      </c>
      <c r="R100" s="13">
        <f>P100*Q100</f>
        <v>518</v>
      </c>
      <c r="S100" s="18"/>
    </row>
    <row r="101" spans="1:19" x14ac:dyDescent="0.2">
      <c r="A101" s="10"/>
      <c r="B101" s="11"/>
      <c r="C101" s="10"/>
      <c r="D101" s="10"/>
      <c r="E101" s="10"/>
      <c r="F101" s="10"/>
      <c r="G101" s="10"/>
      <c r="H101" s="13">
        <f t="shared" si="27"/>
        <v>0</v>
      </c>
      <c r="I101" s="13"/>
      <c r="J101" s="13">
        <f>H101*I101</f>
        <v>0</v>
      </c>
      <c r="K101" s="13"/>
      <c r="L101" s="13"/>
      <c r="M101" s="13"/>
      <c r="N101" s="13">
        <f>L101*M101</f>
        <v>0</v>
      </c>
      <c r="O101" s="13"/>
      <c r="P101" s="13"/>
      <c r="Q101" s="13"/>
      <c r="R101" s="13">
        <f t="shared" si="26"/>
        <v>0</v>
      </c>
      <c r="S101" s="18"/>
    </row>
    <row r="102" spans="1:19" x14ac:dyDescent="0.2">
      <c r="A102" s="10"/>
      <c r="B102" s="11"/>
      <c r="C102" s="10"/>
      <c r="D102" s="10"/>
      <c r="E102" s="19" t="s">
        <v>19</v>
      </c>
      <c r="F102" s="10"/>
      <c r="G102" s="10"/>
      <c r="H102" s="20">
        <f>SUM(H87:H101)</f>
        <v>15.5</v>
      </c>
      <c r="I102" s="13"/>
      <c r="J102" s="20">
        <f>SUM(J87:J101)</f>
        <v>9300</v>
      </c>
      <c r="K102" s="13"/>
      <c r="L102" s="20">
        <f>SUM(L87:L101)</f>
        <v>0.5</v>
      </c>
      <c r="M102" s="13"/>
      <c r="N102" s="20">
        <f>SUM(N87:N101)</f>
        <v>250</v>
      </c>
      <c r="O102" s="13"/>
      <c r="P102" s="13"/>
      <c r="Q102" s="13"/>
      <c r="R102" s="20">
        <f>SUM(R87:R101)</f>
        <v>3066</v>
      </c>
      <c r="S102" s="14">
        <f>J102+N102+R102</f>
        <v>12616</v>
      </c>
    </row>
    <row r="103" spans="1:19" ht="15" x14ac:dyDescent="0.2">
      <c r="A103" s="10" t="s">
        <v>0</v>
      </c>
      <c r="B103" s="11"/>
      <c r="C103" s="10"/>
      <c r="D103" s="10"/>
      <c r="E103" s="15" t="s">
        <v>20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>P103</f>
        <v>0</v>
      </c>
      <c r="S103" s="21"/>
    </row>
    <row r="104" spans="1:19" ht="15" x14ac:dyDescent="0.2">
      <c r="A104" s="10"/>
      <c r="B104" s="11"/>
      <c r="C104" s="10"/>
      <c r="D104" s="10"/>
      <c r="E104" s="15"/>
      <c r="F104" s="10"/>
      <c r="G104" s="10"/>
      <c r="H104" s="13">
        <f t="shared" ref="H104:H105" si="30">F104*G104</f>
        <v>0</v>
      </c>
      <c r="I104" s="13"/>
      <c r="J104" s="13">
        <f t="shared" ref="J104:J105" si="31">H104*I104</f>
        <v>0</v>
      </c>
      <c r="K104" s="13"/>
      <c r="L104" s="13"/>
      <c r="M104" s="13"/>
      <c r="N104" s="13">
        <f t="shared" ref="N104" si="32">L104*M104</f>
        <v>0</v>
      </c>
      <c r="O104" s="13"/>
      <c r="P104" s="13"/>
      <c r="Q104" s="13"/>
      <c r="R104" s="13">
        <f t="shared" ref="R104:R105" si="33">P104*Q104</f>
        <v>0</v>
      </c>
      <c r="S104" s="21"/>
    </row>
    <row r="105" spans="1:19" x14ac:dyDescent="0.2">
      <c r="A105" s="10"/>
      <c r="B105" s="11"/>
      <c r="C105" s="10"/>
      <c r="D105" s="10"/>
      <c r="E105" s="10"/>
      <c r="F105" s="10"/>
      <c r="G105" s="10"/>
      <c r="H105" s="13">
        <f t="shared" si="30"/>
        <v>0</v>
      </c>
      <c r="I105" s="13"/>
      <c r="J105" s="13">
        <f t="shared" si="31"/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 t="shared" si="33"/>
        <v>0</v>
      </c>
      <c r="S105" s="14"/>
    </row>
    <row r="106" spans="1:19" x14ac:dyDescent="0.2">
      <c r="A106" s="10"/>
      <c r="B106" s="11"/>
      <c r="C106" s="10"/>
      <c r="D106" s="10"/>
      <c r="E106" s="19" t="s">
        <v>19</v>
      </c>
      <c r="F106" s="10"/>
      <c r="G106" s="10"/>
      <c r="H106" s="20">
        <f>SUM(H103:H105)</f>
        <v>0</v>
      </c>
      <c r="I106" s="13"/>
      <c r="J106" s="20">
        <f>SUM(J103:J105)</f>
        <v>0</v>
      </c>
      <c r="K106" s="13"/>
      <c r="L106" s="20">
        <f>SUM(L103:L105)</f>
        <v>0</v>
      </c>
      <c r="M106" s="13"/>
      <c r="N106" s="20">
        <f>SUM(N103:N105)</f>
        <v>0</v>
      </c>
      <c r="O106" s="13"/>
      <c r="P106" s="13"/>
      <c r="Q106" s="13"/>
      <c r="R106" s="20">
        <f>SUM(R103:R105)</f>
        <v>0</v>
      </c>
      <c r="S106" s="14">
        <f>J106+N106+R106</f>
        <v>0</v>
      </c>
    </row>
    <row r="107" spans="1:19" ht="15" x14ac:dyDescent="0.2">
      <c r="A107" s="10"/>
      <c r="B107" s="11"/>
      <c r="C107" s="10"/>
      <c r="D107" s="10"/>
      <c r="E107" s="15" t="s">
        <v>21</v>
      </c>
      <c r="F107" s="10"/>
      <c r="G107" s="10"/>
      <c r="H107" s="13">
        <f>F107*G107</f>
        <v>0</v>
      </c>
      <c r="I107" s="13"/>
      <c r="J107" s="13">
        <f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>P107*Q107</f>
        <v>0</v>
      </c>
      <c r="S107" s="21"/>
    </row>
    <row r="108" spans="1:19" x14ac:dyDescent="0.2">
      <c r="A108" s="10">
        <v>1</v>
      </c>
      <c r="B108" s="11"/>
      <c r="C108" s="10"/>
      <c r="D108" s="10"/>
      <c r="E108" s="10"/>
      <c r="F108" s="10"/>
      <c r="G108" s="10"/>
      <c r="H108" s="13">
        <f>F108*G108</f>
        <v>0</v>
      </c>
      <c r="I108" s="13"/>
      <c r="J108" s="13">
        <f t="shared" ref="J108" si="34"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 t="shared" ref="R108" si="35">P108*Q108</f>
        <v>0</v>
      </c>
      <c r="S108" s="21"/>
    </row>
    <row r="109" spans="1:19" x14ac:dyDescent="0.2">
      <c r="A109" s="10"/>
      <c r="B109" s="11"/>
      <c r="C109" s="10"/>
      <c r="D109" s="10"/>
      <c r="E109" s="19" t="s">
        <v>19</v>
      </c>
      <c r="F109" s="10"/>
      <c r="G109" s="10"/>
      <c r="H109" s="20">
        <f>SUM(H107:H108)</f>
        <v>0</v>
      </c>
      <c r="I109" s="13"/>
      <c r="J109" s="20">
        <f>SUM(J108:J108)</f>
        <v>0</v>
      </c>
      <c r="K109" s="13"/>
      <c r="L109" s="20">
        <f>SUM(L107:L108)</f>
        <v>0</v>
      </c>
      <c r="M109" s="13"/>
      <c r="N109" s="20">
        <f>SUM(N107:N108)</f>
        <v>0</v>
      </c>
      <c r="O109" s="13"/>
      <c r="P109" s="13"/>
      <c r="Q109" s="13"/>
      <c r="R109" s="20">
        <f>SUM(R107:R108)</f>
        <v>0</v>
      </c>
      <c r="S109" s="14">
        <f>J109+N109+R109</f>
        <v>0</v>
      </c>
    </row>
    <row r="110" spans="1:19" x14ac:dyDescent="0.2">
      <c r="A110" s="10"/>
      <c r="B110" s="11"/>
      <c r="C110" s="10"/>
      <c r="D110" s="10"/>
      <c r="E110" s="19" t="s">
        <v>19</v>
      </c>
      <c r="F110" s="10"/>
      <c r="G110" s="10"/>
      <c r="H110" s="20">
        <f>H102+H106+H109</f>
        <v>15.5</v>
      </c>
      <c r="I110" s="13"/>
      <c r="J110" s="20">
        <f>J102+J106+J109</f>
        <v>9300</v>
      </c>
      <c r="K110" s="13"/>
      <c r="L110" s="20">
        <f>L102+L106+L109</f>
        <v>0.5</v>
      </c>
      <c r="M110" s="13"/>
      <c r="N110" s="20">
        <f>N102+N106+N109</f>
        <v>250</v>
      </c>
      <c r="O110" s="13"/>
      <c r="P110" s="13"/>
      <c r="Q110" s="13"/>
      <c r="R110" s="20">
        <f>R102+R106+R109</f>
        <v>3066</v>
      </c>
      <c r="S110" s="20">
        <f>SUM(S87:S109)</f>
        <v>12616</v>
      </c>
    </row>
    <row r="111" spans="1:19" x14ac:dyDescent="0.2">
      <c r="C111" s="22"/>
      <c r="R111" s="23">
        <f>J110+N110+R110</f>
        <v>12616</v>
      </c>
      <c r="S111" s="23" t="s">
        <v>0</v>
      </c>
    </row>
    <row r="112" spans="1:19" ht="20.25" x14ac:dyDescent="0.3">
      <c r="F112" t="s">
        <v>0</v>
      </c>
      <c r="H112" s="1" t="s">
        <v>65</v>
      </c>
    </row>
    <row r="114" spans="1:19" x14ac:dyDescent="0.2">
      <c r="A114" s="2" t="s">
        <v>2</v>
      </c>
      <c r="B114" s="2" t="s">
        <v>3</v>
      </c>
      <c r="C114" s="2" t="s">
        <v>4</v>
      </c>
      <c r="D114" s="2" t="s">
        <v>5</v>
      </c>
      <c r="E114" s="2" t="s">
        <v>6</v>
      </c>
      <c r="F114" s="3" t="s">
        <v>7</v>
      </c>
      <c r="G114" s="3" t="s">
        <v>8</v>
      </c>
      <c r="H114" s="4" t="s">
        <v>9</v>
      </c>
      <c r="I114" s="4"/>
      <c r="J114" s="4"/>
      <c r="K114" s="2"/>
      <c r="L114" s="4" t="s">
        <v>10</v>
      </c>
      <c r="M114" s="4"/>
      <c r="N114" s="4"/>
      <c r="O114" s="4" t="s">
        <v>11</v>
      </c>
      <c r="P114" s="4"/>
      <c r="Q114" s="4"/>
      <c r="R114" s="4"/>
    </row>
    <row r="115" spans="1:19" ht="25.5" x14ac:dyDescent="0.2">
      <c r="A115" s="5"/>
      <c r="B115" s="5"/>
      <c r="C115" s="5"/>
      <c r="D115" s="5"/>
      <c r="E115" s="5"/>
      <c r="F115" s="6"/>
      <c r="G115" s="6"/>
      <c r="H115" s="7" t="s">
        <v>12</v>
      </c>
      <c r="I115" s="8" t="s">
        <v>13</v>
      </c>
      <c r="J115" s="7" t="s">
        <v>14</v>
      </c>
      <c r="K115" s="9"/>
      <c r="L115" s="7" t="s">
        <v>12</v>
      </c>
      <c r="M115" s="7" t="s">
        <v>15</v>
      </c>
      <c r="N115" s="7" t="s">
        <v>14</v>
      </c>
      <c r="O115" s="8" t="s">
        <v>16</v>
      </c>
      <c r="P115" s="7" t="s">
        <v>12</v>
      </c>
      <c r="Q115" s="7" t="s">
        <v>15</v>
      </c>
      <c r="R115" s="7" t="s">
        <v>14</v>
      </c>
    </row>
    <row r="116" spans="1:19" ht="15.75" x14ac:dyDescent="0.25">
      <c r="A116" s="10"/>
      <c r="B116" s="11"/>
      <c r="C116" s="10"/>
      <c r="D116" s="11"/>
      <c r="E116" s="12" t="s">
        <v>17</v>
      </c>
      <c r="F116" s="10"/>
      <c r="G116" s="10"/>
      <c r="H116" s="13">
        <f>F116*G116</f>
        <v>0</v>
      </c>
      <c r="I116" s="13"/>
      <c r="J116" s="13">
        <f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>P116*Q116</f>
        <v>0</v>
      </c>
      <c r="S116" s="14"/>
    </row>
    <row r="117" spans="1:19" ht="15" x14ac:dyDescent="0.2">
      <c r="A117" s="10"/>
      <c r="B117" s="11"/>
      <c r="C117" s="10"/>
      <c r="D117" s="10"/>
      <c r="E117" s="15" t="s">
        <v>18</v>
      </c>
      <c r="F117" s="10"/>
      <c r="G117" s="10"/>
      <c r="H117" s="13">
        <f>F117*G117</f>
        <v>0</v>
      </c>
      <c r="I117" s="13"/>
      <c r="J117" s="13">
        <f>H117*I117</f>
        <v>0</v>
      </c>
      <c r="K117" s="13"/>
      <c r="L117" s="13"/>
      <c r="M117" s="13"/>
      <c r="N117" s="13">
        <f>L117*M117</f>
        <v>0</v>
      </c>
      <c r="O117" s="13"/>
      <c r="P117" s="13"/>
      <c r="Q117" s="13"/>
      <c r="R117" s="13">
        <f t="shared" ref="R117:R120" si="36">P117*Q117</f>
        <v>0</v>
      </c>
      <c r="S117" s="14"/>
    </row>
    <row r="118" spans="1:19" ht="63.75" x14ac:dyDescent="0.2">
      <c r="A118" s="10">
        <v>1</v>
      </c>
      <c r="B118" s="11" t="s">
        <v>66</v>
      </c>
      <c r="C118" s="16">
        <v>45052</v>
      </c>
      <c r="D118" s="10"/>
      <c r="E118" s="17" t="s">
        <v>57</v>
      </c>
      <c r="F118" s="10">
        <v>1</v>
      </c>
      <c r="G118" s="10">
        <v>1</v>
      </c>
      <c r="H118" s="13">
        <f t="shared" ref="H118:H120" si="37">F118*G118</f>
        <v>1</v>
      </c>
      <c r="I118" s="13">
        <v>600</v>
      </c>
      <c r="J118" s="13">
        <f>H118*I118</f>
        <v>600</v>
      </c>
      <c r="K118" s="13" t="s">
        <v>24</v>
      </c>
      <c r="L118" s="13">
        <v>0.5</v>
      </c>
      <c r="M118" s="13">
        <v>500</v>
      </c>
      <c r="N118" s="13">
        <f>L118*M118</f>
        <v>250</v>
      </c>
      <c r="O118" s="13" t="s">
        <v>38</v>
      </c>
      <c r="P118" s="13">
        <v>0.5</v>
      </c>
      <c r="Q118" s="13">
        <v>70</v>
      </c>
      <c r="R118" s="13">
        <f>P118*Q118</f>
        <v>35</v>
      </c>
      <c r="S118" s="18"/>
    </row>
    <row r="119" spans="1:19" ht="15" x14ac:dyDescent="0.2">
      <c r="A119" s="10"/>
      <c r="B119" s="11"/>
      <c r="C119" s="16"/>
      <c r="D119" s="10"/>
      <c r="E119" s="17"/>
      <c r="F119" s="10"/>
      <c r="G119" s="10"/>
      <c r="H119" s="13">
        <f t="shared" si="37"/>
        <v>0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8"/>
    </row>
    <row r="120" spans="1:19" x14ac:dyDescent="0.2">
      <c r="A120" s="10"/>
      <c r="B120" s="11"/>
      <c r="C120" s="10"/>
      <c r="D120" s="10"/>
      <c r="E120" s="10"/>
      <c r="F120" s="10"/>
      <c r="G120" s="10"/>
      <c r="H120" s="13">
        <f t="shared" si="37"/>
        <v>0</v>
      </c>
      <c r="I120" s="13"/>
      <c r="J120" s="13">
        <f>H120*I120</f>
        <v>0</v>
      </c>
      <c r="K120" s="13"/>
      <c r="L120" s="13"/>
      <c r="M120" s="13"/>
      <c r="N120" s="13">
        <f>L120*M120</f>
        <v>0</v>
      </c>
      <c r="O120" s="13"/>
      <c r="P120" s="13"/>
      <c r="Q120" s="13"/>
      <c r="R120" s="13">
        <f t="shared" si="36"/>
        <v>0</v>
      </c>
      <c r="S120" s="18"/>
    </row>
    <row r="121" spans="1:19" x14ac:dyDescent="0.2">
      <c r="A121" s="10"/>
      <c r="B121" s="11"/>
      <c r="C121" s="10"/>
      <c r="D121" s="10"/>
      <c r="E121" s="19" t="s">
        <v>19</v>
      </c>
      <c r="F121" s="10"/>
      <c r="G121" s="10"/>
      <c r="H121" s="20">
        <f>SUM(H116:H120)</f>
        <v>1</v>
      </c>
      <c r="I121" s="13"/>
      <c r="J121" s="20">
        <f>SUM(J116:J120)</f>
        <v>600</v>
      </c>
      <c r="K121" s="13"/>
      <c r="L121" s="20">
        <f>SUM(L116:L120)</f>
        <v>0.5</v>
      </c>
      <c r="M121" s="13"/>
      <c r="N121" s="20">
        <f>SUM(N116:N120)</f>
        <v>250</v>
      </c>
      <c r="O121" s="13"/>
      <c r="P121" s="13"/>
      <c r="Q121" s="13"/>
      <c r="R121" s="20">
        <f>SUM(R116:R120)</f>
        <v>35</v>
      </c>
      <c r="S121" s="14">
        <f>J121+N121+R121</f>
        <v>885</v>
      </c>
    </row>
    <row r="122" spans="1:19" ht="15" x14ac:dyDescent="0.2">
      <c r="A122" s="10" t="s">
        <v>0</v>
      </c>
      <c r="B122" s="11"/>
      <c r="C122" s="10"/>
      <c r="D122" s="10"/>
      <c r="E122" s="15" t="s">
        <v>20</v>
      </c>
      <c r="F122" s="10"/>
      <c r="G122" s="10"/>
      <c r="H122" s="13">
        <f>F122*G122</f>
        <v>0</v>
      </c>
      <c r="I122" s="13"/>
      <c r="J122" s="13">
        <f>H122*I122</f>
        <v>0</v>
      </c>
      <c r="K122" s="13"/>
      <c r="L122" s="13"/>
      <c r="M122" s="13"/>
      <c r="N122" s="13">
        <f>L122*M122</f>
        <v>0</v>
      </c>
      <c r="O122" s="13"/>
      <c r="P122" s="13"/>
      <c r="Q122" s="13"/>
      <c r="R122" s="13">
        <f>P122</f>
        <v>0</v>
      </c>
      <c r="S122" s="21"/>
    </row>
    <row r="123" spans="1:19" ht="15" x14ac:dyDescent="0.2">
      <c r="A123" s="10"/>
      <c r="B123" s="11"/>
      <c r="C123" s="10"/>
      <c r="D123" s="10"/>
      <c r="E123" s="15"/>
      <c r="F123" s="10"/>
      <c r="G123" s="10"/>
      <c r="H123" s="13">
        <f t="shared" ref="H123:H124" si="38">F123*G123</f>
        <v>0</v>
      </c>
      <c r="I123" s="13"/>
      <c r="J123" s="13">
        <f t="shared" ref="J123:J124" si="39">H123*I123</f>
        <v>0</v>
      </c>
      <c r="K123" s="13"/>
      <c r="L123" s="13"/>
      <c r="M123" s="13"/>
      <c r="N123" s="13">
        <f t="shared" ref="N123" si="40">L123*M123</f>
        <v>0</v>
      </c>
      <c r="O123" s="13"/>
      <c r="P123" s="13"/>
      <c r="Q123" s="13"/>
      <c r="R123" s="13">
        <f t="shared" ref="R123:R124" si="41">P123*Q123</f>
        <v>0</v>
      </c>
      <c r="S123" s="21"/>
    </row>
    <row r="124" spans="1:19" x14ac:dyDescent="0.2">
      <c r="A124" s="10"/>
      <c r="B124" s="11"/>
      <c r="C124" s="10"/>
      <c r="D124" s="10"/>
      <c r="E124" s="10"/>
      <c r="F124" s="10"/>
      <c r="G124" s="10"/>
      <c r="H124" s="13">
        <f t="shared" si="38"/>
        <v>0</v>
      </c>
      <c r="I124" s="13"/>
      <c r="J124" s="13">
        <f t="shared" si="39"/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 t="shared" si="41"/>
        <v>0</v>
      </c>
      <c r="S124" s="14"/>
    </row>
    <row r="125" spans="1:19" x14ac:dyDescent="0.2">
      <c r="A125" s="10"/>
      <c r="B125" s="11"/>
      <c r="C125" s="10"/>
      <c r="D125" s="10"/>
      <c r="E125" s="19" t="s">
        <v>19</v>
      </c>
      <c r="F125" s="10"/>
      <c r="G125" s="10"/>
      <c r="H125" s="20">
        <f>SUM(H122:H124)</f>
        <v>0</v>
      </c>
      <c r="I125" s="13"/>
      <c r="J125" s="20">
        <f>SUM(J122:J124)</f>
        <v>0</v>
      </c>
      <c r="K125" s="13"/>
      <c r="L125" s="20">
        <f>SUM(L122:L124)</f>
        <v>0</v>
      </c>
      <c r="M125" s="13"/>
      <c r="N125" s="20">
        <f>SUM(N122:N124)</f>
        <v>0</v>
      </c>
      <c r="O125" s="13"/>
      <c r="P125" s="13"/>
      <c r="Q125" s="13"/>
      <c r="R125" s="20">
        <f>SUM(R122:R124)</f>
        <v>0</v>
      </c>
      <c r="S125" s="14">
        <f>J125+N125+R125</f>
        <v>0</v>
      </c>
    </row>
    <row r="126" spans="1:19" ht="15" x14ac:dyDescent="0.2">
      <c r="A126" s="10"/>
      <c r="B126" s="11"/>
      <c r="C126" s="10"/>
      <c r="D126" s="10"/>
      <c r="E126" s="15" t="s">
        <v>21</v>
      </c>
      <c r="F126" s="10"/>
      <c r="G126" s="10"/>
      <c r="H126" s="13">
        <f>F126*G126</f>
        <v>0</v>
      </c>
      <c r="I126" s="13"/>
      <c r="J126" s="13">
        <f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>P126*Q126</f>
        <v>0</v>
      </c>
      <c r="S126" s="21"/>
    </row>
    <row r="127" spans="1:19" x14ac:dyDescent="0.2">
      <c r="A127" s="10"/>
      <c r="B127" s="11"/>
      <c r="C127" s="10"/>
      <c r="D127" s="10"/>
      <c r="E127" s="10"/>
      <c r="F127" s="10"/>
      <c r="G127" s="10"/>
      <c r="H127" s="13">
        <f>F127*G127</f>
        <v>0</v>
      </c>
      <c r="I127" s="13"/>
      <c r="J127" s="13">
        <f t="shared" ref="J127" si="42"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 t="shared" ref="R127" si="43">P127*Q127</f>
        <v>0</v>
      </c>
      <c r="S127" s="21"/>
    </row>
    <row r="128" spans="1:19" x14ac:dyDescent="0.2">
      <c r="A128" s="10"/>
      <c r="B128" s="11"/>
      <c r="C128" s="10"/>
      <c r="D128" s="10"/>
      <c r="E128" s="19" t="s">
        <v>19</v>
      </c>
      <c r="F128" s="10"/>
      <c r="G128" s="10"/>
      <c r="H128" s="20">
        <f>SUM(H126:H127)</f>
        <v>0</v>
      </c>
      <c r="I128" s="13"/>
      <c r="J128" s="20">
        <f>SUM(J127:J127)</f>
        <v>0</v>
      </c>
      <c r="K128" s="13"/>
      <c r="L128" s="20">
        <f>SUM(L126:L127)</f>
        <v>0</v>
      </c>
      <c r="M128" s="13"/>
      <c r="N128" s="20">
        <f>SUM(N126:N127)</f>
        <v>0</v>
      </c>
      <c r="O128" s="13"/>
      <c r="P128" s="13"/>
      <c r="Q128" s="13"/>
      <c r="R128" s="20">
        <f>SUM(R126:R127)</f>
        <v>0</v>
      </c>
      <c r="S128" s="14">
        <f>J128+N128+R128</f>
        <v>0</v>
      </c>
    </row>
    <row r="129" spans="1:19" x14ac:dyDescent="0.2">
      <c r="A129" s="10"/>
      <c r="B129" s="11"/>
      <c r="C129" s="10"/>
      <c r="D129" s="10"/>
      <c r="E129" s="19" t="s">
        <v>19</v>
      </c>
      <c r="F129" s="10"/>
      <c r="G129" s="10"/>
      <c r="H129" s="20">
        <f>H121+H125+H128</f>
        <v>1</v>
      </c>
      <c r="I129" s="13"/>
      <c r="J129" s="20">
        <f>J121+J125+J128</f>
        <v>600</v>
      </c>
      <c r="K129" s="13"/>
      <c r="L129" s="20">
        <f>L121+L125+L128</f>
        <v>0.5</v>
      </c>
      <c r="M129" s="13"/>
      <c r="N129" s="20">
        <f>N121+N125+N128</f>
        <v>250</v>
      </c>
      <c r="O129" s="13"/>
      <c r="P129" s="13"/>
      <c r="Q129" s="13"/>
      <c r="R129" s="20">
        <f>R121+R125+R128</f>
        <v>35</v>
      </c>
      <c r="S129" s="20">
        <f>SUM(S116:S128)</f>
        <v>885</v>
      </c>
    </row>
    <row r="130" spans="1:19" x14ac:dyDescent="0.2">
      <c r="C130" s="22"/>
      <c r="R130" s="23">
        <f>J129+N129+R129</f>
        <v>885</v>
      </c>
      <c r="S130" s="23" t="s">
        <v>0</v>
      </c>
    </row>
    <row r="131" spans="1:19" ht="20.25" x14ac:dyDescent="0.3">
      <c r="F131" t="s">
        <v>0</v>
      </c>
      <c r="H131" s="1" t="s">
        <v>67</v>
      </c>
    </row>
    <row r="133" spans="1:19" x14ac:dyDescent="0.2">
      <c r="A133" s="2" t="s">
        <v>2</v>
      </c>
      <c r="B133" s="2" t="s">
        <v>3</v>
      </c>
      <c r="C133" s="2" t="s">
        <v>4</v>
      </c>
      <c r="D133" s="2" t="s">
        <v>5</v>
      </c>
      <c r="E133" s="2" t="s">
        <v>6</v>
      </c>
      <c r="F133" s="3" t="s">
        <v>7</v>
      </c>
      <c r="G133" s="3" t="s">
        <v>8</v>
      </c>
      <c r="H133" s="4" t="s">
        <v>9</v>
      </c>
      <c r="I133" s="4"/>
      <c r="J133" s="4"/>
      <c r="K133" s="2"/>
      <c r="L133" s="4" t="s">
        <v>10</v>
      </c>
      <c r="M133" s="4"/>
      <c r="N133" s="4"/>
      <c r="O133" s="4" t="s">
        <v>11</v>
      </c>
      <c r="P133" s="4"/>
      <c r="Q133" s="4"/>
      <c r="R133" s="4"/>
    </row>
    <row r="134" spans="1:19" ht="25.5" x14ac:dyDescent="0.2">
      <c r="A134" s="5"/>
      <c r="B134" s="5"/>
      <c r="C134" s="5"/>
      <c r="D134" s="5"/>
      <c r="E134" s="5"/>
      <c r="F134" s="6"/>
      <c r="G134" s="6"/>
      <c r="H134" s="7" t="s">
        <v>12</v>
      </c>
      <c r="I134" s="8" t="s">
        <v>13</v>
      </c>
      <c r="J134" s="7" t="s">
        <v>14</v>
      </c>
      <c r="K134" s="9"/>
      <c r="L134" s="7" t="s">
        <v>12</v>
      </c>
      <c r="M134" s="7" t="s">
        <v>15</v>
      </c>
      <c r="N134" s="7" t="s">
        <v>14</v>
      </c>
      <c r="O134" s="8" t="s">
        <v>16</v>
      </c>
      <c r="P134" s="7" t="s">
        <v>12</v>
      </c>
      <c r="Q134" s="7" t="s">
        <v>15</v>
      </c>
      <c r="R134" s="7" t="s">
        <v>14</v>
      </c>
    </row>
    <row r="135" spans="1:19" ht="15.75" x14ac:dyDescent="0.25">
      <c r="A135" s="10"/>
      <c r="B135" s="11"/>
      <c r="C135" s="10"/>
      <c r="D135" s="11"/>
      <c r="E135" s="12" t="s">
        <v>17</v>
      </c>
      <c r="F135" s="10"/>
      <c r="G135" s="10"/>
      <c r="H135" s="13">
        <f>F135*G135</f>
        <v>0</v>
      </c>
      <c r="I135" s="13"/>
      <c r="J135" s="13">
        <f>H135*I135</f>
        <v>0</v>
      </c>
      <c r="K135" s="13"/>
      <c r="L135" s="13"/>
      <c r="M135" s="13"/>
      <c r="N135" s="13">
        <f>L135*M135</f>
        <v>0</v>
      </c>
      <c r="O135" s="13"/>
      <c r="P135" s="13"/>
      <c r="Q135" s="13"/>
      <c r="R135" s="13">
        <f>P135*Q135</f>
        <v>0</v>
      </c>
      <c r="S135" s="14"/>
    </row>
    <row r="136" spans="1:19" ht="15" x14ac:dyDescent="0.2">
      <c r="A136" s="10"/>
      <c r="B136" s="11"/>
      <c r="C136" s="10"/>
      <c r="D136" s="10"/>
      <c r="E136" s="15" t="s">
        <v>18</v>
      </c>
      <c r="F136" s="10"/>
      <c r="G136" s="10"/>
      <c r="H136" s="13">
        <f>F136*G136</f>
        <v>0</v>
      </c>
      <c r="I136" s="13"/>
      <c r="J136" s="13">
        <f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13">
        <f t="shared" ref="R136:R142" si="44">P136*Q136</f>
        <v>0</v>
      </c>
      <c r="S136" s="14"/>
    </row>
    <row r="137" spans="1:19" ht="76.5" x14ac:dyDescent="0.2">
      <c r="A137" s="10">
        <v>1</v>
      </c>
      <c r="B137" s="11" t="s">
        <v>68</v>
      </c>
      <c r="C137" s="16">
        <v>45098</v>
      </c>
      <c r="D137" s="10"/>
      <c r="E137" s="17" t="s">
        <v>57</v>
      </c>
      <c r="F137" s="10">
        <v>1</v>
      </c>
      <c r="G137" s="10">
        <v>1</v>
      </c>
      <c r="H137" s="13">
        <f t="shared" ref="H137:H142" si="45">F137*G137</f>
        <v>1</v>
      </c>
      <c r="I137" s="13">
        <v>600</v>
      </c>
      <c r="J137" s="13">
        <f>H137*I137</f>
        <v>600</v>
      </c>
      <c r="K137" s="13" t="s">
        <v>24</v>
      </c>
      <c r="L137" s="13">
        <v>0.5</v>
      </c>
      <c r="M137" s="13">
        <v>500</v>
      </c>
      <c r="N137" s="13">
        <f>L137*M137</f>
        <v>250</v>
      </c>
      <c r="O137" s="13" t="s">
        <v>69</v>
      </c>
      <c r="P137" s="13">
        <v>0.2</v>
      </c>
      <c r="Q137" s="13">
        <v>80</v>
      </c>
      <c r="R137" s="13">
        <f>P137*Q137</f>
        <v>16</v>
      </c>
      <c r="S137" s="18"/>
    </row>
    <row r="138" spans="1:19" ht="15" x14ac:dyDescent="0.2">
      <c r="A138" s="10"/>
      <c r="B138" s="11"/>
      <c r="C138" s="16"/>
      <c r="D138" s="10"/>
      <c r="E138" s="17"/>
      <c r="F138" s="10"/>
      <c r="G138" s="10"/>
      <c r="H138" s="13">
        <f t="shared" si="45"/>
        <v>0</v>
      </c>
      <c r="I138" s="13"/>
      <c r="J138" s="13">
        <f t="shared" ref="J138:J141" si="46">H138*I138</f>
        <v>0</v>
      </c>
      <c r="K138" s="13"/>
      <c r="L138" s="13"/>
      <c r="M138" s="13"/>
      <c r="N138" s="13">
        <f t="shared" ref="N138:N141" si="47">L138*M138</f>
        <v>0</v>
      </c>
      <c r="O138" s="13"/>
      <c r="P138" s="13"/>
      <c r="Q138" s="13"/>
      <c r="R138" s="13">
        <f t="shared" ref="R138:R140" si="48">P138*Q138</f>
        <v>0</v>
      </c>
      <c r="S138" s="18"/>
    </row>
    <row r="139" spans="1:19" ht="25.5" x14ac:dyDescent="0.2">
      <c r="A139" s="10">
        <v>2</v>
      </c>
      <c r="B139" s="11" t="s">
        <v>70</v>
      </c>
      <c r="C139" s="16">
        <v>45094</v>
      </c>
      <c r="D139" s="10"/>
      <c r="E139" s="17" t="s">
        <v>71</v>
      </c>
      <c r="F139" s="10">
        <v>0.75</v>
      </c>
      <c r="G139" s="10">
        <v>1</v>
      </c>
      <c r="H139" s="13">
        <f t="shared" si="45"/>
        <v>0.75</v>
      </c>
      <c r="I139" s="13">
        <v>600</v>
      </c>
      <c r="J139" s="13">
        <f t="shared" si="46"/>
        <v>450</v>
      </c>
      <c r="K139" s="13" t="s">
        <v>24</v>
      </c>
      <c r="L139" s="13">
        <v>0.5</v>
      </c>
      <c r="M139" s="13">
        <v>500</v>
      </c>
      <c r="N139" s="13">
        <f t="shared" si="47"/>
        <v>250</v>
      </c>
      <c r="O139" s="13"/>
      <c r="P139" s="13"/>
      <c r="Q139" s="13"/>
      <c r="R139" s="13">
        <f t="shared" si="48"/>
        <v>0</v>
      </c>
      <c r="S139" s="18"/>
    </row>
    <row r="140" spans="1:19" ht="15" x14ac:dyDescent="0.2">
      <c r="A140" s="10"/>
      <c r="B140" s="11"/>
      <c r="C140" s="16"/>
      <c r="D140" s="10"/>
      <c r="E140" s="17"/>
      <c r="F140" s="10"/>
      <c r="G140" s="10"/>
      <c r="H140" s="13">
        <f t="shared" si="45"/>
        <v>0</v>
      </c>
      <c r="I140" s="13"/>
      <c r="J140" s="13">
        <f t="shared" si="46"/>
        <v>0</v>
      </c>
      <c r="K140" s="13"/>
      <c r="L140" s="13"/>
      <c r="M140" s="13"/>
      <c r="N140" s="13">
        <f t="shared" si="47"/>
        <v>0</v>
      </c>
      <c r="O140" s="13"/>
      <c r="P140" s="13"/>
      <c r="Q140" s="13"/>
      <c r="R140" s="13">
        <f t="shared" si="48"/>
        <v>0</v>
      </c>
      <c r="S140" s="18"/>
    </row>
    <row r="141" spans="1:19" ht="38.25" x14ac:dyDescent="0.2">
      <c r="A141" s="10">
        <v>3</v>
      </c>
      <c r="B141" s="11" t="s">
        <v>72</v>
      </c>
      <c r="C141" s="16">
        <v>45080</v>
      </c>
      <c r="D141" s="10"/>
      <c r="E141" s="17"/>
      <c r="F141" s="10"/>
      <c r="G141" s="10"/>
      <c r="H141" s="13">
        <f t="shared" si="45"/>
        <v>0</v>
      </c>
      <c r="I141" s="13"/>
      <c r="J141" s="13">
        <f t="shared" si="46"/>
        <v>0</v>
      </c>
      <c r="K141" s="13"/>
      <c r="L141" s="13"/>
      <c r="M141" s="13"/>
      <c r="N141" s="13">
        <f t="shared" si="47"/>
        <v>0</v>
      </c>
      <c r="O141" s="13"/>
      <c r="P141" s="13"/>
      <c r="Q141" s="13"/>
      <c r="R141" s="13">
        <v>13000</v>
      </c>
      <c r="S141" s="18"/>
    </row>
    <row r="142" spans="1:19" x14ac:dyDescent="0.2">
      <c r="A142" s="10"/>
      <c r="B142" s="11"/>
      <c r="C142" s="10"/>
      <c r="D142" s="10"/>
      <c r="E142" s="10"/>
      <c r="F142" s="10"/>
      <c r="G142" s="10"/>
      <c r="H142" s="13">
        <f t="shared" si="45"/>
        <v>0</v>
      </c>
      <c r="I142" s="13"/>
      <c r="J142" s="13">
        <f>H142*I142</f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 t="shared" si="44"/>
        <v>0</v>
      </c>
      <c r="S142" s="18"/>
    </row>
    <row r="143" spans="1:19" x14ac:dyDescent="0.2">
      <c r="A143" s="10"/>
      <c r="B143" s="11"/>
      <c r="C143" s="10"/>
      <c r="D143" s="10"/>
      <c r="E143" s="19" t="s">
        <v>19</v>
      </c>
      <c r="F143" s="10"/>
      <c r="G143" s="10"/>
      <c r="H143" s="20">
        <f>SUM(H135:H142)</f>
        <v>1.75</v>
      </c>
      <c r="I143" s="13"/>
      <c r="J143" s="20">
        <f>SUM(J135:J142)</f>
        <v>1050</v>
      </c>
      <c r="K143" s="13"/>
      <c r="L143" s="20">
        <f>SUM(L135:L142)</f>
        <v>1</v>
      </c>
      <c r="M143" s="13"/>
      <c r="N143" s="20">
        <f>SUM(N135:N142)</f>
        <v>500</v>
      </c>
      <c r="O143" s="13"/>
      <c r="P143" s="13"/>
      <c r="Q143" s="13"/>
      <c r="R143" s="20">
        <f>SUM(R135:R142)</f>
        <v>13016</v>
      </c>
      <c r="S143" s="14">
        <f>J143+N143+R143</f>
        <v>14566</v>
      </c>
    </row>
    <row r="144" spans="1:19" ht="15" x14ac:dyDescent="0.2">
      <c r="A144" s="10" t="s">
        <v>0</v>
      </c>
      <c r="B144" s="11"/>
      <c r="C144" s="10"/>
      <c r="D144" s="10"/>
      <c r="E144" s="15" t="s">
        <v>20</v>
      </c>
      <c r="F144" s="10"/>
      <c r="G144" s="10"/>
      <c r="H144" s="13">
        <f>F144*G144</f>
        <v>0</v>
      </c>
      <c r="I144" s="13"/>
      <c r="J144" s="13">
        <f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>
        <f>P144</f>
        <v>0</v>
      </c>
      <c r="S144" s="21"/>
    </row>
    <row r="145" spans="1:19" ht="15" x14ac:dyDescent="0.2">
      <c r="A145" s="10"/>
      <c r="B145" s="11"/>
      <c r="C145" s="10"/>
      <c r="D145" s="10"/>
      <c r="E145" s="15"/>
      <c r="F145" s="10"/>
      <c r="G145" s="10"/>
      <c r="H145" s="13">
        <f t="shared" ref="H145:H146" si="49">F145*G145</f>
        <v>0</v>
      </c>
      <c r="I145" s="13"/>
      <c r="J145" s="13">
        <f t="shared" ref="J145:J146" si="50">H145*I145</f>
        <v>0</v>
      </c>
      <c r="K145" s="13"/>
      <c r="L145" s="13"/>
      <c r="M145" s="13"/>
      <c r="N145" s="13">
        <f t="shared" ref="N145" si="51">L145*M145</f>
        <v>0</v>
      </c>
      <c r="O145" s="13"/>
      <c r="P145" s="13"/>
      <c r="Q145" s="13"/>
      <c r="R145" s="13">
        <f t="shared" ref="R145:R146" si="52">P145*Q145</f>
        <v>0</v>
      </c>
      <c r="S145" s="21"/>
    </row>
    <row r="146" spans="1:19" x14ac:dyDescent="0.2">
      <c r="A146" s="10"/>
      <c r="B146" s="11"/>
      <c r="C146" s="10"/>
      <c r="D146" s="10"/>
      <c r="E146" s="10"/>
      <c r="F146" s="10"/>
      <c r="G146" s="10"/>
      <c r="H146" s="13">
        <f t="shared" si="49"/>
        <v>0</v>
      </c>
      <c r="I146" s="13"/>
      <c r="J146" s="13">
        <f t="shared" si="50"/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 t="shared" si="52"/>
        <v>0</v>
      </c>
      <c r="S146" s="14"/>
    </row>
    <row r="147" spans="1:19" x14ac:dyDescent="0.2">
      <c r="A147" s="10"/>
      <c r="B147" s="11"/>
      <c r="C147" s="10"/>
      <c r="D147" s="10"/>
      <c r="E147" s="19" t="s">
        <v>19</v>
      </c>
      <c r="F147" s="10"/>
      <c r="G147" s="10"/>
      <c r="H147" s="20">
        <f>SUM(H144:H146)</f>
        <v>0</v>
      </c>
      <c r="I147" s="13"/>
      <c r="J147" s="20">
        <f>SUM(J144:J146)</f>
        <v>0</v>
      </c>
      <c r="K147" s="13"/>
      <c r="L147" s="20">
        <f>SUM(L144:L146)</f>
        <v>0</v>
      </c>
      <c r="M147" s="13"/>
      <c r="N147" s="20">
        <f>SUM(N144:N146)</f>
        <v>0</v>
      </c>
      <c r="O147" s="13"/>
      <c r="P147" s="13"/>
      <c r="Q147" s="13"/>
      <c r="R147" s="20">
        <f>SUM(R144:R146)</f>
        <v>0</v>
      </c>
      <c r="S147" s="14">
        <f>J147+N147+R147</f>
        <v>0</v>
      </c>
    </row>
    <row r="148" spans="1:19" ht="15" x14ac:dyDescent="0.2">
      <c r="A148" s="10"/>
      <c r="B148" s="11"/>
      <c r="C148" s="10"/>
      <c r="D148" s="10"/>
      <c r="E148" s="15" t="s">
        <v>21</v>
      </c>
      <c r="F148" s="10"/>
      <c r="G148" s="10"/>
      <c r="H148" s="13">
        <f>F148*G148</f>
        <v>0</v>
      </c>
      <c r="I148" s="13"/>
      <c r="J148" s="13">
        <f>H148*I148</f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>P148*Q148</f>
        <v>0</v>
      </c>
      <c r="S148" s="21"/>
    </row>
    <row r="149" spans="1:19" x14ac:dyDescent="0.2">
      <c r="A149" s="10"/>
      <c r="B149" s="11"/>
      <c r="C149" s="10"/>
      <c r="D149" s="10"/>
      <c r="E149" s="10"/>
      <c r="F149" s="10"/>
      <c r="G149" s="10"/>
      <c r="H149" s="13">
        <f>F149*G149</f>
        <v>0</v>
      </c>
      <c r="I149" s="13"/>
      <c r="J149" s="13">
        <f t="shared" ref="J149" si="53">H149*I149</f>
        <v>0</v>
      </c>
      <c r="K149" s="13"/>
      <c r="L149" s="13"/>
      <c r="M149" s="13"/>
      <c r="N149" s="13">
        <f>L149*M149</f>
        <v>0</v>
      </c>
      <c r="O149" s="13"/>
      <c r="P149" s="13"/>
      <c r="Q149" s="13"/>
      <c r="R149" s="13">
        <f t="shared" ref="R149" si="54">P149*Q149</f>
        <v>0</v>
      </c>
      <c r="S149" s="21"/>
    </row>
    <row r="150" spans="1:19" x14ac:dyDescent="0.2">
      <c r="A150" s="10"/>
      <c r="B150" s="11"/>
      <c r="C150" s="10"/>
      <c r="D150" s="10"/>
      <c r="E150" s="19" t="s">
        <v>19</v>
      </c>
      <c r="F150" s="10"/>
      <c r="G150" s="10"/>
      <c r="H150" s="20">
        <f>SUM(H148:H149)</f>
        <v>0</v>
      </c>
      <c r="I150" s="13"/>
      <c r="J150" s="20">
        <f>SUM(J149:J149)</f>
        <v>0</v>
      </c>
      <c r="K150" s="13"/>
      <c r="L150" s="20">
        <f>SUM(L148:L149)</f>
        <v>0</v>
      </c>
      <c r="M150" s="13"/>
      <c r="N150" s="20">
        <f>SUM(N148:N149)</f>
        <v>0</v>
      </c>
      <c r="O150" s="13"/>
      <c r="P150" s="13"/>
      <c r="Q150" s="13"/>
      <c r="R150" s="20">
        <f>SUM(R148:R149)</f>
        <v>0</v>
      </c>
      <c r="S150" s="14">
        <f>J150+N150+R150</f>
        <v>0</v>
      </c>
    </row>
    <row r="151" spans="1:19" x14ac:dyDescent="0.2">
      <c r="A151" s="10"/>
      <c r="B151" s="11"/>
      <c r="C151" s="10"/>
      <c r="D151" s="10"/>
      <c r="E151" s="19" t="s">
        <v>19</v>
      </c>
      <c r="F151" s="10"/>
      <c r="G151" s="10"/>
      <c r="H151" s="20">
        <f>H143+H147+H150</f>
        <v>1.75</v>
      </c>
      <c r="I151" s="13"/>
      <c r="J151" s="20">
        <f>J143+J147+J150</f>
        <v>1050</v>
      </c>
      <c r="K151" s="13"/>
      <c r="L151" s="20">
        <f>L143+L147+L150</f>
        <v>1</v>
      </c>
      <c r="M151" s="13"/>
      <c r="N151" s="20">
        <f>N143+N147+N150</f>
        <v>500</v>
      </c>
      <c r="O151" s="13"/>
      <c r="P151" s="13"/>
      <c r="Q151" s="13"/>
      <c r="R151" s="20">
        <f>R143+R147+R150</f>
        <v>13016</v>
      </c>
      <c r="S151" s="20">
        <f>SUM(S135:S150)</f>
        <v>14566</v>
      </c>
    </row>
    <row r="152" spans="1:19" x14ac:dyDescent="0.2">
      <c r="C152" s="22"/>
      <c r="R152" s="23">
        <f>J151+N151+R151</f>
        <v>14566</v>
      </c>
      <c r="S152" s="23" t="s">
        <v>0</v>
      </c>
    </row>
    <row r="153" spans="1:19" ht="20.25" x14ac:dyDescent="0.3">
      <c r="F153" t="s">
        <v>0</v>
      </c>
      <c r="H153" s="1" t="s">
        <v>73</v>
      </c>
    </row>
    <row r="155" spans="1:19" x14ac:dyDescent="0.2">
      <c r="A155" s="2" t="s">
        <v>2</v>
      </c>
      <c r="B155" s="2" t="s">
        <v>3</v>
      </c>
      <c r="C155" s="2" t="s">
        <v>4</v>
      </c>
      <c r="D155" s="2" t="s">
        <v>5</v>
      </c>
      <c r="E155" s="2" t="s">
        <v>6</v>
      </c>
      <c r="F155" s="3" t="s">
        <v>7</v>
      </c>
      <c r="G155" s="3" t="s">
        <v>8</v>
      </c>
      <c r="H155" s="4" t="s">
        <v>9</v>
      </c>
      <c r="I155" s="4"/>
      <c r="J155" s="4"/>
      <c r="K155" s="2"/>
      <c r="L155" s="4" t="s">
        <v>10</v>
      </c>
      <c r="M155" s="4"/>
      <c r="N155" s="4"/>
      <c r="O155" s="4" t="s">
        <v>11</v>
      </c>
      <c r="P155" s="4"/>
      <c r="Q155" s="4"/>
      <c r="R155" s="4"/>
    </row>
    <row r="156" spans="1:19" ht="25.5" x14ac:dyDescent="0.2">
      <c r="A156" s="5"/>
      <c r="B156" s="5"/>
      <c r="C156" s="5"/>
      <c r="D156" s="5"/>
      <c r="E156" s="5"/>
      <c r="F156" s="6"/>
      <c r="G156" s="6"/>
      <c r="H156" s="7" t="s">
        <v>12</v>
      </c>
      <c r="I156" s="8" t="s">
        <v>13</v>
      </c>
      <c r="J156" s="7" t="s">
        <v>14</v>
      </c>
      <c r="K156" s="9"/>
      <c r="L156" s="7" t="s">
        <v>12</v>
      </c>
      <c r="M156" s="7" t="s">
        <v>15</v>
      </c>
      <c r="N156" s="7" t="s">
        <v>14</v>
      </c>
      <c r="O156" s="8" t="s">
        <v>16</v>
      </c>
      <c r="P156" s="7" t="s">
        <v>12</v>
      </c>
      <c r="Q156" s="7" t="s">
        <v>15</v>
      </c>
      <c r="R156" s="7" t="s">
        <v>14</v>
      </c>
    </row>
    <row r="157" spans="1:19" ht="15.75" x14ac:dyDescent="0.25">
      <c r="A157" s="10"/>
      <c r="B157" s="11"/>
      <c r="C157" s="10"/>
      <c r="D157" s="11"/>
      <c r="E157" s="12" t="s">
        <v>17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>P157*Q157</f>
        <v>0</v>
      </c>
      <c r="S157" s="14"/>
    </row>
    <row r="158" spans="1:19" ht="15" x14ac:dyDescent="0.2">
      <c r="A158" s="10"/>
      <c r="B158" s="11"/>
      <c r="C158" s="10"/>
      <c r="D158" s="10"/>
      <c r="E158" s="15" t="s">
        <v>18</v>
      </c>
      <c r="F158" s="10"/>
      <c r="G158" s="10"/>
      <c r="H158" s="13">
        <f>F158*G158</f>
        <v>0</v>
      </c>
      <c r="I158" s="13"/>
      <c r="J158" s="13">
        <f>H158*I158</f>
        <v>0</v>
      </c>
      <c r="K158" s="13"/>
      <c r="L158" s="13"/>
      <c r="M158" s="13"/>
      <c r="N158" s="13">
        <f>L158*M158</f>
        <v>0</v>
      </c>
      <c r="O158" s="13"/>
      <c r="P158" s="13"/>
      <c r="Q158" s="13"/>
      <c r="R158" s="13">
        <f t="shared" ref="R158:R165" si="55">P158*Q158</f>
        <v>0</v>
      </c>
      <c r="S158" s="14"/>
    </row>
    <row r="159" spans="1:19" ht="15" x14ac:dyDescent="0.2">
      <c r="A159" s="10"/>
      <c r="B159" s="11"/>
      <c r="C159" s="10"/>
      <c r="D159" s="10"/>
      <c r="E159" s="15"/>
      <c r="F159" s="10"/>
      <c r="G159" s="10"/>
      <c r="H159" s="13">
        <f t="shared" ref="H159:H164" si="56">F159*G159</f>
        <v>0</v>
      </c>
      <c r="I159" s="13"/>
      <c r="J159" s="13">
        <f t="shared" ref="J159:J164" si="57">H159*I159</f>
        <v>0</v>
      </c>
      <c r="K159" s="13"/>
      <c r="L159" s="13"/>
      <c r="M159" s="13"/>
      <c r="N159" s="13">
        <f t="shared" ref="N159:N164" si="58">L159*M159</f>
        <v>0</v>
      </c>
      <c r="O159" s="13"/>
      <c r="P159" s="13"/>
      <c r="Q159" s="13"/>
      <c r="R159" s="13">
        <f t="shared" si="55"/>
        <v>0</v>
      </c>
      <c r="S159" s="14"/>
    </row>
    <row r="160" spans="1:19" ht="51" x14ac:dyDescent="0.2">
      <c r="A160" s="10">
        <v>1</v>
      </c>
      <c r="B160" s="11" t="s">
        <v>74</v>
      </c>
      <c r="C160" s="16">
        <v>45110</v>
      </c>
      <c r="D160" s="10"/>
      <c r="E160" s="15" t="s">
        <v>75</v>
      </c>
      <c r="F160" s="10">
        <v>0.5</v>
      </c>
      <c r="G160" s="10">
        <v>2</v>
      </c>
      <c r="H160" s="13">
        <f t="shared" si="56"/>
        <v>1</v>
      </c>
      <c r="I160" s="13">
        <v>600</v>
      </c>
      <c r="J160" s="13">
        <f t="shared" si="57"/>
        <v>600</v>
      </c>
      <c r="K160" s="13" t="s">
        <v>24</v>
      </c>
      <c r="L160" s="13">
        <v>0.5</v>
      </c>
      <c r="M160" s="13">
        <v>500</v>
      </c>
      <c r="N160" s="13">
        <f t="shared" si="58"/>
        <v>250</v>
      </c>
      <c r="O160" s="13"/>
      <c r="P160" s="13"/>
      <c r="Q160" s="13"/>
      <c r="R160" s="13">
        <f t="shared" si="55"/>
        <v>0</v>
      </c>
      <c r="S160" s="14"/>
    </row>
    <row r="161" spans="1:19" ht="15" x14ac:dyDescent="0.2">
      <c r="A161" s="10"/>
      <c r="B161" s="11"/>
      <c r="C161" s="10"/>
      <c r="D161" s="10"/>
      <c r="E161" s="15"/>
      <c r="F161" s="10"/>
      <c r="G161" s="10"/>
      <c r="H161" s="13">
        <f t="shared" si="56"/>
        <v>0</v>
      </c>
      <c r="I161" s="13"/>
      <c r="J161" s="13">
        <f t="shared" si="57"/>
        <v>0</v>
      </c>
      <c r="K161" s="13"/>
      <c r="L161" s="13"/>
      <c r="M161" s="13"/>
      <c r="N161" s="13">
        <f t="shared" si="58"/>
        <v>0</v>
      </c>
      <c r="O161" s="13"/>
      <c r="P161" s="13"/>
      <c r="Q161" s="13"/>
      <c r="R161" s="13">
        <f t="shared" si="55"/>
        <v>0</v>
      </c>
      <c r="S161" s="14"/>
    </row>
    <row r="162" spans="1:19" ht="51" x14ac:dyDescent="0.2">
      <c r="A162" s="10">
        <v>2</v>
      </c>
      <c r="B162" s="11" t="s">
        <v>76</v>
      </c>
      <c r="C162" s="16">
        <v>45132</v>
      </c>
      <c r="D162" s="10"/>
      <c r="E162" s="15" t="s">
        <v>77</v>
      </c>
      <c r="F162" s="10">
        <v>1</v>
      </c>
      <c r="G162" s="10">
        <v>2</v>
      </c>
      <c r="H162" s="13">
        <f t="shared" si="56"/>
        <v>2</v>
      </c>
      <c r="I162" s="13">
        <v>600</v>
      </c>
      <c r="J162" s="13">
        <f t="shared" si="57"/>
        <v>1200</v>
      </c>
      <c r="K162" s="13" t="s">
        <v>24</v>
      </c>
      <c r="L162" s="13">
        <v>0.5</v>
      </c>
      <c r="M162" s="13">
        <v>500</v>
      </c>
      <c r="N162" s="13">
        <f t="shared" si="58"/>
        <v>250</v>
      </c>
      <c r="O162" s="13"/>
      <c r="P162" s="13"/>
      <c r="Q162" s="13"/>
      <c r="R162" s="13">
        <f t="shared" si="55"/>
        <v>0</v>
      </c>
      <c r="S162" s="14"/>
    </row>
    <row r="163" spans="1:19" ht="15" x14ac:dyDescent="0.2">
      <c r="A163" s="10"/>
      <c r="B163" s="11"/>
      <c r="C163" s="10"/>
      <c r="D163" s="10"/>
      <c r="E163" s="15"/>
      <c r="F163" s="10"/>
      <c r="G163" s="10"/>
      <c r="H163" s="13">
        <f t="shared" si="56"/>
        <v>0</v>
      </c>
      <c r="I163" s="13"/>
      <c r="J163" s="13">
        <f t="shared" si="57"/>
        <v>0</v>
      </c>
      <c r="K163" s="13"/>
      <c r="L163" s="13"/>
      <c r="M163" s="13"/>
      <c r="N163" s="13">
        <f t="shared" si="58"/>
        <v>0</v>
      </c>
      <c r="O163" s="13"/>
      <c r="P163" s="13"/>
      <c r="Q163" s="13"/>
      <c r="R163" s="13">
        <f t="shared" si="55"/>
        <v>0</v>
      </c>
      <c r="S163" s="14"/>
    </row>
    <row r="164" spans="1:19" ht="15" x14ac:dyDescent="0.2">
      <c r="A164" s="10"/>
      <c r="B164" s="11"/>
      <c r="C164" s="16"/>
      <c r="D164" s="10"/>
      <c r="E164" s="17"/>
      <c r="F164" s="10"/>
      <c r="G164" s="10"/>
      <c r="H164" s="13">
        <f t="shared" si="56"/>
        <v>0</v>
      </c>
      <c r="I164" s="13"/>
      <c r="J164" s="13">
        <f t="shared" si="57"/>
        <v>0</v>
      </c>
      <c r="K164" s="13"/>
      <c r="L164" s="13"/>
      <c r="M164" s="13"/>
      <c r="N164" s="13">
        <f t="shared" si="58"/>
        <v>0</v>
      </c>
      <c r="O164" s="13"/>
      <c r="P164" s="13"/>
      <c r="Q164" s="13"/>
      <c r="R164" s="13">
        <f t="shared" si="55"/>
        <v>0</v>
      </c>
      <c r="S164" s="18"/>
    </row>
    <row r="165" spans="1:19" x14ac:dyDescent="0.2">
      <c r="A165" s="10"/>
      <c r="B165" s="11"/>
      <c r="C165" s="10"/>
      <c r="D165" s="10"/>
      <c r="E165" s="10"/>
      <c r="F165" s="10"/>
      <c r="G165" s="10"/>
      <c r="H165" s="13">
        <f>F165*G165</f>
        <v>0</v>
      </c>
      <c r="I165" s="13"/>
      <c r="J165" s="13">
        <f>H165*I165</f>
        <v>0</v>
      </c>
      <c r="K165" s="13"/>
      <c r="L165" s="13"/>
      <c r="M165" s="13"/>
      <c r="N165" s="13">
        <f>L165*M165</f>
        <v>0</v>
      </c>
      <c r="O165" s="13"/>
      <c r="P165" s="13"/>
      <c r="Q165" s="13"/>
      <c r="R165" s="13">
        <f t="shared" si="55"/>
        <v>0</v>
      </c>
      <c r="S165" s="18"/>
    </row>
    <row r="166" spans="1:19" x14ac:dyDescent="0.2">
      <c r="A166" s="10"/>
      <c r="B166" s="11"/>
      <c r="C166" s="10"/>
      <c r="D166" s="10"/>
      <c r="E166" s="19" t="s">
        <v>19</v>
      </c>
      <c r="F166" s="10"/>
      <c r="G166" s="10"/>
      <c r="H166" s="20">
        <f>SUM(H157:H165)</f>
        <v>3</v>
      </c>
      <c r="I166" s="13"/>
      <c r="J166" s="20">
        <f>SUM(J157:J165)</f>
        <v>1800</v>
      </c>
      <c r="K166" s="13"/>
      <c r="L166" s="20">
        <f>SUM(L157:L165)</f>
        <v>1</v>
      </c>
      <c r="M166" s="13"/>
      <c r="N166" s="20">
        <f>SUM(N157:N165)</f>
        <v>500</v>
      </c>
      <c r="O166" s="13"/>
      <c r="P166" s="13"/>
      <c r="Q166" s="13"/>
      <c r="R166" s="20">
        <f>SUM(R157:R165)</f>
        <v>0</v>
      </c>
      <c r="S166" s="14">
        <f>J166+N166+R166</f>
        <v>2300</v>
      </c>
    </row>
    <row r="167" spans="1:19" ht="15" x14ac:dyDescent="0.2">
      <c r="A167" s="10" t="s">
        <v>0</v>
      </c>
      <c r="B167" s="11"/>
      <c r="C167" s="10"/>
      <c r="D167" s="10"/>
      <c r="E167" s="15" t="s">
        <v>20</v>
      </c>
      <c r="F167" s="10"/>
      <c r="G167" s="10"/>
      <c r="H167" s="13">
        <f>F167*G167</f>
        <v>0</v>
      </c>
      <c r="I167" s="13"/>
      <c r="J167" s="13">
        <f>H167*I167</f>
        <v>0</v>
      </c>
      <c r="K167" s="13"/>
      <c r="L167" s="13"/>
      <c r="M167" s="13"/>
      <c r="N167" s="13">
        <f>L167*M167</f>
        <v>0</v>
      </c>
      <c r="O167" s="13"/>
      <c r="P167" s="13"/>
      <c r="Q167" s="13"/>
      <c r="R167" s="13">
        <f>P167</f>
        <v>0</v>
      </c>
      <c r="S167" s="21"/>
    </row>
    <row r="168" spans="1:19" ht="15" x14ac:dyDescent="0.2">
      <c r="A168" s="10"/>
      <c r="B168" s="11"/>
      <c r="C168" s="16"/>
      <c r="D168" s="10"/>
      <c r="E168" s="26" t="s">
        <v>0</v>
      </c>
      <c r="F168" s="10"/>
      <c r="G168" s="10"/>
      <c r="H168" s="13">
        <f t="shared" ref="H168:H175" si="59">F168*G168</f>
        <v>0</v>
      </c>
      <c r="I168" s="13"/>
      <c r="J168" s="13">
        <f>H168*I168</f>
        <v>0</v>
      </c>
      <c r="K168" s="13"/>
      <c r="L168" s="13"/>
      <c r="M168" s="13"/>
      <c r="N168" s="13">
        <f t="shared" ref="N168:N174" si="60">L168*M168</f>
        <v>0</v>
      </c>
      <c r="O168" s="13"/>
      <c r="P168" s="13"/>
      <c r="Q168" s="13"/>
      <c r="R168" s="13">
        <f>P168*Q168</f>
        <v>0</v>
      </c>
      <c r="S168" s="21"/>
    </row>
    <row r="169" spans="1:19" ht="15" x14ac:dyDescent="0.2">
      <c r="A169" s="10"/>
      <c r="B169" s="11"/>
      <c r="C169" s="10"/>
      <c r="D169" s="10"/>
      <c r="E169" s="15"/>
      <c r="F169" s="10"/>
      <c r="G169" s="10"/>
      <c r="H169" s="13">
        <f t="shared" si="59"/>
        <v>0</v>
      </c>
      <c r="I169" s="13"/>
      <c r="J169" s="13">
        <f>H169*I169</f>
        <v>0</v>
      </c>
      <c r="K169" s="13"/>
      <c r="L169" s="13"/>
      <c r="M169" s="13"/>
      <c r="N169" s="13">
        <f t="shared" si="60"/>
        <v>0</v>
      </c>
      <c r="O169" s="13"/>
      <c r="P169" s="13"/>
      <c r="Q169" s="13"/>
      <c r="R169" s="13">
        <f t="shared" ref="R169:R175" si="61">P169*Q169</f>
        <v>0</v>
      </c>
      <c r="S169" s="21"/>
    </row>
    <row r="170" spans="1:19" ht="15" x14ac:dyDescent="0.2">
      <c r="A170" s="10"/>
      <c r="B170" s="11"/>
      <c r="C170" s="10"/>
      <c r="D170" s="10"/>
      <c r="E170" s="15"/>
      <c r="F170" s="10"/>
      <c r="G170" s="10"/>
      <c r="H170" s="13">
        <f t="shared" si="59"/>
        <v>0</v>
      </c>
      <c r="I170" s="13"/>
      <c r="J170" s="13">
        <f t="shared" ref="J170:J175" si="62">H170*I170</f>
        <v>0</v>
      </c>
      <c r="K170" s="13"/>
      <c r="L170" s="13"/>
      <c r="M170" s="13"/>
      <c r="N170" s="13">
        <f t="shared" si="60"/>
        <v>0</v>
      </c>
      <c r="O170" s="13"/>
      <c r="P170" s="13"/>
      <c r="Q170" s="13"/>
      <c r="R170" s="13">
        <f t="shared" si="61"/>
        <v>0</v>
      </c>
      <c r="S170" s="21"/>
    </row>
    <row r="171" spans="1:19" ht="15" x14ac:dyDescent="0.2">
      <c r="A171" s="10"/>
      <c r="B171" s="11"/>
      <c r="C171" s="10"/>
      <c r="D171" s="10"/>
      <c r="E171" s="15"/>
      <c r="F171" s="10"/>
      <c r="G171" s="10"/>
      <c r="H171" s="13">
        <f t="shared" si="59"/>
        <v>0</v>
      </c>
      <c r="I171" s="13"/>
      <c r="J171" s="13">
        <f t="shared" si="62"/>
        <v>0</v>
      </c>
      <c r="K171" s="13"/>
      <c r="L171" s="13"/>
      <c r="M171" s="13"/>
      <c r="N171" s="13">
        <f t="shared" si="60"/>
        <v>0</v>
      </c>
      <c r="O171" s="13"/>
      <c r="P171" s="13"/>
      <c r="Q171" s="13"/>
      <c r="R171" s="13">
        <f t="shared" si="61"/>
        <v>0</v>
      </c>
      <c r="S171" s="21"/>
    </row>
    <row r="172" spans="1:19" ht="15" x14ac:dyDescent="0.2">
      <c r="A172" s="10"/>
      <c r="B172" s="11"/>
      <c r="C172" s="10"/>
      <c r="D172" s="10"/>
      <c r="E172" s="15"/>
      <c r="F172" s="10"/>
      <c r="G172" s="10"/>
      <c r="H172" s="13">
        <f t="shared" si="59"/>
        <v>0</v>
      </c>
      <c r="I172" s="13"/>
      <c r="J172" s="13">
        <f t="shared" si="62"/>
        <v>0</v>
      </c>
      <c r="K172" s="13"/>
      <c r="L172" s="13"/>
      <c r="M172" s="13"/>
      <c r="N172" s="13">
        <f t="shared" si="60"/>
        <v>0</v>
      </c>
      <c r="O172" s="13"/>
      <c r="P172" s="13"/>
      <c r="Q172" s="13"/>
      <c r="R172" s="13">
        <f t="shared" si="61"/>
        <v>0</v>
      </c>
      <c r="S172" s="21"/>
    </row>
    <row r="173" spans="1:19" ht="15" x14ac:dyDescent="0.2">
      <c r="A173" s="10"/>
      <c r="B173" s="11"/>
      <c r="C173" s="10"/>
      <c r="D173" s="10"/>
      <c r="E173" s="15"/>
      <c r="F173" s="10"/>
      <c r="G173" s="10"/>
      <c r="H173" s="13">
        <f t="shared" si="59"/>
        <v>0</v>
      </c>
      <c r="I173" s="13"/>
      <c r="J173" s="13">
        <f t="shared" si="62"/>
        <v>0</v>
      </c>
      <c r="K173" s="13"/>
      <c r="L173" s="13"/>
      <c r="M173" s="13"/>
      <c r="N173" s="13">
        <f t="shared" si="60"/>
        <v>0</v>
      </c>
      <c r="O173" s="13"/>
      <c r="P173" s="13"/>
      <c r="Q173" s="13"/>
      <c r="R173" s="13">
        <f t="shared" si="61"/>
        <v>0</v>
      </c>
      <c r="S173" s="21"/>
    </row>
    <row r="174" spans="1:19" ht="15" x14ac:dyDescent="0.2">
      <c r="A174" s="10"/>
      <c r="B174" s="11"/>
      <c r="C174" s="10"/>
      <c r="D174" s="10"/>
      <c r="E174" s="15"/>
      <c r="F174" s="10"/>
      <c r="G174" s="10"/>
      <c r="H174" s="13">
        <f t="shared" si="59"/>
        <v>0</v>
      </c>
      <c r="I174" s="13"/>
      <c r="J174" s="13">
        <f t="shared" si="62"/>
        <v>0</v>
      </c>
      <c r="K174" s="13"/>
      <c r="L174" s="13"/>
      <c r="M174" s="13"/>
      <c r="N174" s="13">
        <f t="shared" si="60"/>
        <v>0</v>
      </c>
      <c r="O174" s="13"/>
      <c r="P174" s="13"/>
      <c r="Q174" s="13"/>
      <c r="R174" s="13">
        <f t="shared" si="61"/>
        <v>0</v>
      </c>
      <c r="S174" s="21"/>
    </row>
    <row r="175" spans="1:19" x14ac:dyDescent="0.2">
      <c r="A175" s="10"/>
      <c r="B175" s="11"/>
      <c r="C175" s="10"/>
      <c r="D175" s="10"/>
      <c r="E175" s="10"/>
      <c r="F175" s="10"/>
      <c r="G175" s="10"/>
      <c r="H175" s="13">
        <f t="shared" si="59"/>
        <v>0</v>
      </c>
      <c r="I175" s="13"/>
      <c r="J175" s="13">
        <f t="shared" si="62"/>
        <v>0</v>
      </c>
      <c r="K175" s="13"/>
      <c r="L175" s="13"/>
      <c r="M175" s="13"/>
      <c r="N175" s="13">
        <f>L175*M175</f>
        <v>0</v>
      </c>
      <c r="O175" s="13"/>
      <c r="P175" s="13"/>
      <c r="Q175" s="13"/>
      <c r="R175" s="13">
        <f t="shared" si="61"/>
        <v>0</v>
      </c>
      <c r="S175" s="14"/>
    </row>
    <row r="176" spans="1:19" x14ac:dyDescent="0.2">
      <c r="A176" s="10"/>
      <c r="B176" s="11"/>
      <c r="C176" s="10"/>
      <c r="D176" s="10"/>
      <c r="E176" s="19" t="s">
        <v>19</v>
      </c>
      <c r="F176" s="10"/>
      <c r="G176" s="10"/>
      <c r="H176" s="20">
        <f>SUM(H167:H175)</f>
        <v>0</v>
      </c>
      <c r="I176" s="13"/>
      <c r="J176" s="20">
        <f>SUM(J167:J175)</f>
        <v>0</v>
      </c>
      <c r="K176" s="13"/>
      <c r="L176" s="20">
        <f>SUM(L167:L175)</f>
        <v>0</v>
      </c>
      <c r="M176" s="13"/>
      <c r="N176" s="20">
        <f>SUM(N167:N175)</f>
        <v>0</v>
      </c>
      <c r="O176" s="13"/>
      <c r="P176" s="13"/>
      <c r="Q176" s="13"/>
      <c r="R176" s="20">
        <f>SUM(R167:R175)</f>
        <v>0</v>
      </c>
      <c r="S176" s="14">
        <f>J176+N176+R176</f>
        <v>0</v>
      </c>
    </row>
    <row r="177" spans="1:19" ht="15" x14ac:dyDescent="0.2">
      <c r="A177" s="10"/>
      <c r="B177" s="11"/>
      <c r="C177" s="10"/>
      <c r="D177" s="10"/>
      <c r="E177" s="15" t="s">
        <v>21</v>
      </c>
      <c r="F177" s="10"/>
      <c r="G177" s="10"/>
      <c r="H177" s="13">
        <f>F177*G177</f>
        <v>0</v>
      </c>
      <c r="I177" s="13"/>
      <c r="J177" s="13">
        <f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>P177*Q177</f>
        <v>0</v>
      </c>
      <c r="S177" s="21"/>
    </row>
    <row r="178" spans="1:19" ht="25.5" x14ac:dyDescent="0.2">
      <c r="A178" s="10">
        <v>1</v>
      </c>
      <c r="B178" s="11" t="s">
        <v>78</v>
      </c>
      <c r="C178" s="16">
        <v>45131</v>
      </c>
      <c r="D178" s="10"/>
      <c r="E178" s="10" t="s">
        <v>79</v>
      </c>
      <c r="F178" s="10">
        <v>1</v>
      </c>
      <c r="G178" s="10">
        <v>1</v>
      </c>
      <c r="H178" s="13">
        <f>F178*G178</f>
        <v>1</v>
      </c>
      <c r="I178" s="13">
        <v>600</v>
      </c>
      <c r="J178" s="13">
        <f t="shared" ref="J178" si="63">H178*I178</f>
        <v>600</v>
      </c>
      <c r="K178" s="13" t="s">
        <v>24</v>
      </c>
      <c r="L178" s="13">
        <v>0.5</v>
      </c>
      <c r="M178" s="13">
        <v>500</v>
      </c>
      <c r="N178" s="13">
        <f>L178*M178</f>
        <v>250</v>
      </c>
      <c r="O178" s="13" t="s">
        <v>80</v>
      </c>
      <c r="P178" s="13">
        <v>0.5</v>
      </c>
      <c r="Q178" s="13">
        <v>65</v>
      </c>
      <c r="R178" s="13">
        <f t="shared" ref="R178" si="64">P178*Q178</f>
        <v>32.5</v>
      </c>
      <c r="S178" s="21"/>
    </row>
    <row r="179" spans="1:19" x14ac:dyDescent="0.2">
      <c r="A179" s="10"/>
      <c r="B179" s="10"/>
      <c r="C179" s="10"/>
      <c r="D179" s="10"/>
      <c r="E179" s="19" t="s">
        <v>19</v>
      </c>
      <c r="F179" s="10"/>
      <c r="G179" s="10"/>
      <c r="H179" s="20">
        <f>SUM(H177:H178)</f>
        <v>1</v>
      </c>
      <c r="I179" s="13"/>
      <c r="J179" s="20">
        <f>SUM(J178:J178)</f>
        <v>600</v>
      </c>
      <c r="K179" s="13"/>
      <c r="L179" s="20">
        <f>SUM(L177:L178)</f>
        <v>0.5</v>
      </c>
      <c r="M179" s="13"/>
      <c r="N179" s="20">
        <f>SUM(N177:N178)</f>
        <v>250</v>
      </c>
      <c r="O179" s="13"/>
      <c r="P179" s="13"/>
      <c r="Q179" s="13"/>
      <c r="R179" s="20">
        <f>SUM(R177:R178)</f>
        <v>32.5</v>
      </c>
      <c r="S179" s="14">
        <f>J179+N179+R179</f>
        <v>882.5</v>
      </c>
    </row>
    <row r="180" spans="1:19" x14ac:dyDescent="0.2">
      <c r="A180" s="10"/>
      <c r="B180" s="11"/>
      <c r="C180" s="10"/>
      <c r="D180" s="10"/>
      <c r="E180" s="19" t="s">
        <v>19</v>
      </c>
      <c r="F180" s="10"/>
      <c r="G180" s="10"/>
      <c r="H180" s="20">
        <f>H166+H176+H179</f>
        <v>4</v>
      </c>
      <c r="I180" s="13"/>
      <c r="J180" s="20">
        <f>J166+J176+J179</f>
        <v>2400</v>
      </c>
      <c r="K180" s="13"/>
      <c r="L180" s="20">
        <f>L166+L176+L179</f>
        <v>1.5</v>
      </c>
      <c r="M180" s="13"/>
      <c r="N180" s="20">
        <f>N166+N176+N179</f>
        <v>750</v>
      </c>
      <c r="O180" s="13"/>
      <c r="P180" s="13"/>
      <c r="Q180" s="13"/>
      <c r="R180" s="20">
        <f>R166+R176+R179</f>
        <v>32.5</v>
      </c>
      <c r="S180" s="20">
        <f>SUM(S157:S179)</f>
        <v>3182.5</v>
      </c>
    </row>
    <row r="181" spans="1:19" x14ac:dyDescent="0.2">
      <c r="B181" s="11"/>
      <c r="C181" s="22"/>
      <c r="R181" s="23">
        <f>J180+N180+R180</f>
        <v>3182.5</v>
      </c>
      <c r="S181" s="23" t="s">
        <v>0</v>
      </c>
    </row>
    <row r="183" spans="1:19" ht="20.25" x14ac:dyDescent="0.3">
      <c r="F183" t="s">
        <v>0</v>
      </c>
      <c r="H183" s="1" t="s">
        <v>81</v>
      </c>
    </row>
    <row r="185" spans="1:19" x14ac:dyDescent="0.2">
      <c r="A185" s="2" t="s">
        <v>2</v>
      </c>
      <c r="B185" s="2" t="s">
        <v>3</v>
      </c>
      <c r="C185" s="2" t="s">
        <v>4</v>
      </c>
      <c r="D185" s="2" t="s">
        <v>5</v>
      </c>
      <c r="E185" s="2" t="s">
        <v>6</v>
      </c>
      <c r="F185" s="3" t="s">
        <v>7</v>
      </c>
      <c r="G185" s="3" t="s">
        <v>8</v>
      </c>
      <c r="H185" s="4" t="s">
        <v>9</v>
      </c>
      <c r="I185" s="4"/>
      <c r="J185" s="4"/>
      <c r="K185" s="2"/>
      <c r="L185" s="4" t="s">
        <v>10</v>
      </c>
      <c r="M185" s="4"/>
      <c r="N185" s="4"/>
      <c r="O185" s="4" t="s">
        <v>11</v>
      </c>
      <c r="P185" s="4"/>
      <c r="Q185" s="4"/>
      <c r="R185" s="4"/>
    </row>
    <row r="186" spans="1:19" ht="25.5" x14ac:dyDescent="0.2">
      <c r="A186" s="5"/>
      <c r="B186" s="5"/>
      <c r="C186" s="5"/>
      <c r="D186" s="5"/>
      <c r="E186" s="5"/>
      <c r="F186" s="6"/>
      <c r="G186" s="6"/>
      <c r="H186" s="7" t="s">
        <v>12</v>
      </c>
      <c r="I186" s="8" t="s">
        <v>13</v>
      </c>
      <c r="J186" s="7" t="s">
        <v>14</v>
      </c>
      <c r="K186" s="9"/>
      <c r="L186" s="7" t="s">
        <v>12</v>
      </c>
      <c r="M186" s="7" t="s">
        <v>15</v>
      </c>
      <c r="N186" s="7" t="s">
        <v>14</v>
      </c>
      <c r="O186" s="8" t="s">
        <v>16</v>
      </c>
      <c r="P186" s="7" t="s">
        <v>12</v>
      </c>
      <c r="Q186" s="7" t="s">
        <v>15</v>
      </c>
      <c r="R186" s="7" t="s">
        <v>14</v>
      </c>
    </row>
    <row r="187" spans="1:19" ht="15.75" x14ac:dyDescent="0.25">
      <c r="A187" s="10"/>
      <c r="B187" s="11"/>
      <c r="C187" s="10"/>
      <c r="D187" s="11"/>
      <c r="E187" s="12" t="s">
        <v>82</v>
      </c>
      <c r="F187" s="10"/>
      <c r="G187" s="10"/>
      <c r="H187" s="13">
        <f>F187*G187</f>
        <v>0</v>
      </c>
      <c r="I187" s="13"/>
      <c r="J187" s="13">
        <f>H187*I187</f>
        <v>0</v>
      </c>
      <c r="K187" s="13"/>
      <c r="L187" s="13"/>
      <c r="M187" s="13"/>
      <c r="N187" s="13">
        <f>L187*M187</f>
        <v>0</v>
      </c>
      <c r="O187" s="13"/>
      <c r="P187" s="13"/>
      <c r="Q187" s="13"/>
      <c r="R187" s="13">
        <f>P187*Q187</f>
        <v>0</v>
      </c>
      <c r="S187" s="14"/>
    </row>
    <row r="188" spans="1:19" ht="15" x14ac:dyDescent="0.2">
      <c r="A188" s="10"/>
      <c r="B188" s="11"/>
      <c r="C188" s="10"/>
      <c r="D188" s="10"/>
      <c r="E188" s="15" t="s">
        <v>18</v>
      </c>
      <c r="F188" s="10"/>
      <c r="G188" s="10"/>
      <c r="H188" s="13">
        <f>F188*G188</f>
        <v>0</v>
      </c>
      <c r="I188" s="13"/>
      <c r="J188" s="13">
        <f>H188*I188</f>
        <v>0</v>
      </c>
      <c r="K188" s="13"/>
      <c r="L188" s="13"/>
      <c r="M188" s="13"/>
      <c r="N188" s="13">
        <f>L188*M188</f>
        <v>0</v>
      </c>
      <c r="O188" s="13"/>
      <c r="P188" s="13"/>
      <c r="Q188" s="13"/>
      <c r="R188" s="13">
        <f t="shared" ref="R188:R193" si="65">P188*Q188</f>
        <v>0</v>
      </c>
      <c r="S188" s="14"/>
    </row>
    <row r="189" spans="1:19" ht="15" x14ac:dyDescent="0.2">
      <c r="A189" s="10"/>
      <c r="B189" s="11"/>
      <c r="C189" s="16"/>
      <c r="D189" s="10"/>
      <c r="E189" s="17"/>
      <c r="F189" s="10"/>
      <c r="G189" s="10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8"/>
    </row>
    <row r="190" spans="1:19" ht="15" x14ac:dyDescent="0.2">
      <c r="A190" s="10"/>
      <c r="B190" s="11"/>
      <c r="C190" s="16"/>
      <c r="D190" s="10"/>
      <c r="E190" s="17"/>
      <c r="F190" s="10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8"/>
    </row>
    <row r="191" spans="1:19" ht="15" x14ac:dyDescent="0.2">
      <c r="A191" s="10"/>
      <c r="B191" s="11"/>
      <c r="C191" s="16"/>
      <c r="D191" s="10"/>
      <c r="E191" s="17"/>
      <c r="F191" s="10"/>
      <c r="G191" s="10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8"/>
    </row>
    <row r="192" spans="1:19" ht="15" x14ac:dyDescent="0.2">
      <c r="A192" s="10"/>
      <c r="B192" s="11"/>
      <c r="C192" s="16"/>
      <c r="D192" s="10"/>
      <c r="E192" s="17"/>
      <c r="F192" s="10"/>
      <c r="G192" s="10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8"/>
    </row>
    <row r="193" spans="1:19" x14ac:dyDescent="0.2">
      <c r="A193" s="10"/>
      <c r="B193" s="11"/>
      <c r="C193" s="10"/>
      <c r="D193" s="10"/>
      <c r="E193" s="10"/>
      <c r="F193" s="10"/>
      <c r="G193" s="10"/>
      <c r="H193" s="13">
        <f>F193*G193</f>
        <v>0</v>
      </c>
      <c r="I193" s="13"/>
      <c r="J193" s="13">
        <f>H193*I193</f>
        <v>0</v>
      </c>
      <c r="K193" s="13"/>
      <c r="L193" s="13"/>
      <c r="M193" s="13"/>
      <c r="N193" s="13">
        <f>L193*M193</f>
        <v>0</v>
      </c>
      <c r="O193" s="13"/>
      <c r="P193" s="13"/>
      <c r="Q193" s="13"/>
      <c r="R193" s="13">
        <f t="shared" si="65"/>
        <v>0</v>
      </c>
      <c r="S193" s="18"/>
    </row>
    <row r="194" spans="1:19" x14ac:dyDescent="0.2">
      <c r="A194" s="10"/>
      <c r="B194" s="11"/>
      <c r="C194" s="10"/>
      <c r="D194" s="10"/>
      <c r="E194" s="19" t="s">
        <v>19</v>
      </c>
      <c r="F194" s="10"/>
      <c r="G194" s="10"/>
      <c r="H194" s="20">
        <f>SUM(H187:H193)</f>
        <v>0</v>
      </c>
      <c r="I194" s="13"/>
      <c r="J194" s="20">
        <f>SUM(J187:J193)</f>
        <v>0</v>
      </c>
      <c r="K194" s="13"/>
      <c r="L194" s="20">
        <f>SUM(L187:L193)</f>
        <v>0</v>
      </c>
      <c r="M194" s="13"/>
      <c r="N194" s="20">
        <f>SUM(N187:N193)</f>
        <v>0</v>
      </c>
      <c r="O194" s="13"/>
      <c r="P194" s="13"/>
      <c r="Q194" s="13"/>
      <c r="R194" s="20">
        <f>SUM(R187:R193)</f>
        <v>0</v>
      </c>
      <c r="S194" s="14">
        <f>J194+N194+R194</f>
        <v>0</v>
      </c>
    </row>
    <row r="195" spans="1:19" ht="15" x14ac:dyDescent="0.2">
      <c r="A195" s="10" t="s">
        <v>0</v>
      </c>
      <c r="B195" s="11"/>
      <c r="C195" s="10"/>
      <c r="D195" s="10"/>
      <c r="E195" s="15" t="s">
        <v>20</v>
      </c>
      <c r="F195" s="10"/>
      <c r="G195" s="10"/>
      <c r="H195" s="13">
        <f>F195*G195</f>
        <v>0</v>
      </c>
      <c r="I195" s="13"/>
      <c r="J195" s="13">
        <f>H195*I195</f>
        <v>0</v>
      </c>
      <c r="K195" s="13"/>
      <c r="L195" s="13"/>
      <c r="M195" s="13"/>
      <c r="N195" s="13">
        <f>L195*M195</f>
        <v>0</v>
      </c>
      <c r="O195" s="13"/>
      <c r="P195" s="13"/>
      <c r="Q195" s="13"/>
      <c r="R195" s="13">
        <f>P195</f>
        <v>0</v>
      </c>
      <c r="S195" s="21"/>
    </row>
    <row r="196" spans="1:19" ht="89.25" x14ac:dyDescent="0.2">
      <c r="A196" s="10">
        <v>1</v>
      </c>
      <c r="B196" s="11" t="s">
        <v>83</v>
      </c>
      <c r="C196" s="16">
        <v>45149</v>
      </c>
      <c r="D196" s="10"/>
      <c r="E196" s="15" t="s">
        <v>84</v>
      </c>
      <c r="F196" s="10">
        <v>20</v>
      </c>
      <c r="G196" s="10">
        <v>2</v>
      </c>
      <c r="H196" s="13">
        <f t="shared" ref="H196:H203" si="66">F196*G196</f>
        <v>40</v>
      </c>
      <c r="I196" s="13">
        <v>600</v>
      </c>
      <c r="J196" s="13">
        <f>H196*I196</f>
        <v>24000</v>
      </c>
      <c r="K196" s="24" t="s">
        <v>24</v>
      </c>
      <c r="L196" s="13">
        <v>2</v>
      </c>
      <c r="M196" s="13">
        <v>500</v>
      </c>
      <c r="N196" s="13">
        <f t="shared" ref="N196:N202" si="67">L196*M196</f>
        <v>1000</v>
      </c>
      <c r="O196" s="24" t="s">
        <v>85</v>
      </c>
      <c r="P196" s="13">
        <v>2.5</v>
      </c>
      <c r="Q196" s="13">
        <v>651</v>
      </c>
      <c r="R196" s="13">
        <f>P196*Q196</f>
        <v>1627.5</v>
      </c>
      <c r="S196" s="21"/>
    </row>
    <row r="197" spans="1:19" ht="25.5" x14ac:dyDescent="0.2">
      <c r="A197" s="10"/>
      <c r="B197" s="11"/>
      <c r="C197" s="10"/>
      <c r="D197" s="10"/>
      <c r="E197" s="15"/>
      <c r="F197" s="10"/>
      <c r="G197" s="10"/>
      <c r="H197" s="13">
        <f t="shared" si="66"/>
        <v>0</v>
      </c>
      <c r="I197" s="13"/>
      <c r="J197" s="13">
        <f>H197*I197</f>
        <v>0</v>
      </c>
      <c r="K197" s="24" t="s">
        <v>86</v>
      </c>
      <c r="L197" s="13">
        <v>16</v>
      </c>
      <c r="M197" s="13">
        <v>2000</v>
      </c>
      <c r="N197" s="13">
        <f t="shared" si="67"/>
        <v>32000</v>
      </c>
      <c r="O197" s="24" t="s">
        <v>87</v>
      </c>
      <c r="P197" s="13">
        <v>1</v>
      </c>
      <c r="Q197" s="13">
        <v>735</v>
      </c>
      <c r="R197" s="13">
        <f t="shared" ref="R197:R203" si="68">P197*Q197</f>
        <v>735</v>
      </c>
      <c r="S197" s="21"/>
    </row>
    <row r="198" spans="1:19" ht="25.5" x14ac:dyDescent="0.2">
      <c r="A198" s="10"/>
      <c r="B198" s="11"/>
      <c r="C198" s="10"/>
      <c r="D198" s="10"/>
      <c r="E198" s="15"/>
      <c r="F198" s="10"/>
      <c r="G198" s="10"/>
      <c r="H198" s="13">
        <f t="shared" si="66"/>
        <v>0</v>
      </c>
      <c r="I198" s="13"/>
      <c r="J198" s="13">
        <f t="shared" ref="J198:J203" si="69">H198*I198</f>
        <v>0</v>
      </c>
      <c r="K198" s="24" t="s">
        <v>88</v>
      </c>
      <c r="L198" s="13">
        <v>1</v>
      </c>
      <c r="M198" s="13">
        <v>3800</v>
      </c>
      <c r="N198" s="13">
        <f t="shared" si="67"/>
        <v>3800</v>
      </c>
      <c r="O198" s="24" t="s">
        <v>89</v>
      </c>
      <c r="P198" s="13">
        <v>1.2</v>
      </c>
      <c r="Q198" s="13">
        <v>122</v>
      </c>
      <c r="R198" s="13">
        <f t="shared" si="68"/>
        <v>146.4</v>
      </c>
      <c r="S198" s="21"/>
    </row>
    <row r="199" spans="1:19" ht="15" x14ac:dyDescent="0.2">
      <c r="A199" s="10"/>
      <c r="B199" s="11"/>
      <c r="C199" s="10"/>
      <c r="D199" s="10"/>
      <c r="E199" s="15"/>
      <c r="F199" s="10"/>
      <c r="G199" s="10"/>
      <c r="H199" s="13">
        <f t="shared" si="66"/>
        <v>0</v>
      </c>
      <c r="I199" s="13"/>
      <c r="J199" s="13">
        <f t="shared" si="69"/>
        <v>0</v>
      </c>
      <c r="K199" s="24"/>
      <c r="L199" s="13"/>
      <c r="M199" s="13"/>
      <c r="N199" s="13">
        <f t="shared" si="67"/>
        <v>0</v>
      </c>
      <c r="O199" s="24" t="s">
        <v>30</v>
      </c>
      <c r="P199" s="13">
        <v>2</v>
      </c>
      <c r="Q199" s="13">
        <v>536</v>
      </c>
      <c r="R199" s="13">
        <f t="shared" si="68"/>
        <v>1072</v>
      </c>
      <c r="S199" s="21"/>
    </row>
    <row r="200" spans="1:19" ht="15" x14ac:dyDescent="0.2">
      <c r="A200" s="10"/>
      <c r="B200" s="11"/>
      <c r="C200" s="10"/>
      <c r="D200" s="10"/>
      <c r="E200" s="15"/>
      <c r="F200" s="10"/>
      <c r="G200" s="10"/>
      <c r="H200" s="13">
        <f t="shared" si="66"/>
        <v>0</v>
      </c>
      <c r="I200" s="13"/>
      <c r="J200" s="13">
        <f t="shared" si="69"/>
        <v>0</v>
      </c>
      <c r="K200" s="24"/>
      <c r="L200" s="13"/>
      <c r="M200" s="13"/>
      <c r="N200" s="13">
        <f t="shared" si="67"/>
        <v>0</v>
      </c>
      <c r="O200" s="24"/>
      <c r="P200" s="13"/>
      <c r="Q200" s="13"/>
      <c r="R200" s="13">
        <f t="shared" si="68"/>
        <v>0</v>
      </c>
      <c r="S200" s="21"/>
    </row>
    <row r="201" spans="1:19" ht="15" x14ac:dyDescent="0.2">
      <c r="A201" s="10"/>
      <c r="B201" s="11"/>
      <c r="C201" s="10"/>
      <c r="D201" s="10"/>
      <c r="E201" s="15"/>
      <c r="F201" s="10"/>
      <c r="G201" s="10"/>
      <c r="H201" s="13">
        <f t="shared" si="66"/>
        <v>0</v>
      </c>
      <c r="I201" s="13"/>
      <c r="J201" s="13">
        <f t="shared" si="69"/>
        <v>0</v>
      </c>
      <c r="K201" s="24"/>
      <c r="L201" s="13"/>
      <c r="M201" s="13"/>
      <c r="N201" s="13">
        <f t="shared" si="67"/>
        <v>0</v>
      </c>
      <c r="O201" s="24"/>
      <c r="P201" s="13"/>
      <c r="Q201" s="13"/>
      <c r="R201" s="13">
        <f t="shared" si="68"/>
        <v>0</v>
      </c>
      <c r="S201" s="21"/>
    </row>
    <row r="202" spans="1:19" ht="15" x14ac:dyDescent="0.2">
      <c r="A202" s="10"/>
      <c r="B202" s="11"/>
      <c r="C202" s="10"/>
      <c r="D202" s="10"/>
      <c r="E202" s="15"/>
      <c r="F202" s="10"/>
      <c r="G202" s="10"/>
      <c r="H202" s="13">
        <f t="shared" si="66"/>
        <v>0</v>
      </c>
      <c r="I202" s="13"/>
      <c r="J202" s="13">
        <f t="shared" si="69"/>
        <v>0</v>
      </c>
      <c r="K202" s="13"/>
      <c r="L202" s="13"/>
      <c r="M202" s="13"/>
      <c r="N202" s="13">
        <f t="shared" si="67"/>
        <v>0</v>
      </c>
      <c r="O202" s="24"/>
      <c r="P202" s="13"/>
      <c r="Q202" s="13"/>
      <c r="R202" s="13">
        <f t="shared" si="68"/>
        <v>0</v>
      </c>
      <c r="S202" s="21"/>
    </row>
    <row r="203" spans="1:19" x14ac:dyDescent="0.2">
      <c r="A203" s="10"/>
      <c r="B203" s="11"/>
      <c r="C203" s="10"/>
      <c r="D203" s="10"/>
      <c r="E203" s="10"/>
      <c r="F203" s="10"/>
      <c r="G203" s="10"/>
      <c r="H203" s="13">
        <f t="shared" si="66"/>
        <v>0</v>
      </c>
      <c r="I203" s="13"/>
      <c r="J203" s="13">
        <f t="shared" si="69"/>
        <v>0</v>
      </c>
      <c r="K203" s="13"/>
      <c r="L203" s="13"/>
      <c r="M203" s="13"/>
      <c r="N203" s="13">
        <f>L203*M203</f>
        <v>0</v>
      </c>
      <c r="O203" s="13"/>
      <c r="P203" s="13"/>
      <c r="Q203" s="13"/>
      <c r="R203" s="13">
        <f t="shared" si="68"/>
        <v>0</v>
      </c>
      <c r="S203" s="14"/>
    </row>
    <row r="204" spans="1:19" x14ac:dyDescent="0.2">
      <c r="A204" s="10"/>
      <c r="B204" s="11"/>
      <c r="C204" s="10"/>
      <c r="D204" s="10"/>
      <c r="E204" s="19" t="s">
        <v>19</v>
      </c>
      <c r="F204" s="10"/>
      <c r="G204" s="10"/>
      <c r="H204" s="20">
        <f>SUM(H195:H203)</f>
        <v>40</v>
      </c>
      <c r="I204" s="13"/>
      <c r="J204" s="20">
        <f>SUM(J195:J203)</f>
        <v>24000</v>
      </c>
      <c r="K204" s="13"/>
      <c r="L204" s="20">
        <f>SUM(L195:L203)</f>
        <v>19</v>
      </c>
      <c r="M204" s="13"/>
      <c r="N204" s="20">
        <f>SUM(N195:N203)</f>
        <v>36800</v>
      </c>
      <c r="O204" s="13"/>
      <c r="P204" s="13"/>
      <c r="Q204" s="13"/>
      <c r="R204" s="20">
        <f>SUM(R195:R203)</f>
        <v>3580.9</v>
      </c>
      <c r="S204" s="14">
        <f>J204+N204+R204</f>
        <v>64380.9</v>
      </c>
    </row>
    <row r="205" spans="1:19" ht="15" x14ac:dyDescent="0.2">
      <c r="A205" s="10"/>
      <c r="B205" s="11"/>
      <c r="C205" s="10"/>
      <c r="D205" s="10"/>
      <c r="E205" s="15" t="s">
        <v>21</v>
      </c>
      <c r="F205" s="10"/>
      <c r="G205" s="10"/>
      <c r="H205" s="13">
        <f>F205*G205</f>
        <v>0</v>
      </c>
      <c r="I205" s="13"/>
      <c r="J205" s="13">
        <f>H205*I205</f>
        <v>0</v>
      </c>
      <c r="K205" s="13"/>
      <c r="L205" s="13"/>
      <c r="M205" s="13"/>
      <c r="N205" s="13">
        <f>L205*M205</f>
        <v>0</v>
      </c>
      <c r="O205" s="13"/>
      <c r="P205" s="13"/>
      <c r="Q205" s="13"/>
      <c r="R205" s="13">
        <f>P205*Q205</f>
        <v>0</v>
      </c>
      <c r="S205" s="21"/>
    </row>
    <row r="206" spans="1:19" ht="15" x14ac:dyDescent="0.2">
      <c r="A206" s="10"/>
      <c r="B206" s="11"/>
      <c r="C206" s="16"/>
      <c r="D206" s="10"/>
      <c r="E206" s="15"/>
      <c r="F206" s="10"/>
      <c r="G206" s="10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21"/>
    </row>
    <row r="207" spans="1:19" x14ac:dyDescent="0.2">
      <c r="A207" s="10"/>
      <c r="B207" s="11"/>
      <c r="C207" s="10"/>
      <c r="D207" s="10"/>
      <c r="E207" s="10"/>
      <c r="F207" s="10"/>
      <c r="G207" s="10"/>
      <c r="H207" s="13">
        <f>F207*G207</f>
        <v>0</v>
      </c>
      <c r="I207" s="13"/>
      <c r="J207" s="13">
        <f t="shared" ref="J207" si="70">H207*I207</f>
        <v>0</v>
      </c>
      <c r="K207" s="13"/>
      <c r="L207" s="13"/>
      <c r="M207" s="13"/>
      <c r="N207" s="13">
        <f>L207*M207</f>
        <v>0</v>
      </c>
      <c r="O207" s="13"/>
      <c r="P207" s="13"/>
      <c r="Q207" s="13"/>
      <c r="R207" s="13">
        <f t="shared" ref="R207" si="71">P207*Q207</f>
        <v>0</v>
      </c>
      <c r="S207" s="21"/>
    </row>
    <row r="208" spans="1:19" x14ac:dyDescent="0.2">
      <c r="A208" s="10"/>
      <c r="B208" s="11"/>
      <c r="C208" s="10"/>
      <c r="D208" s="10"/>
      <c r="E208" s="19" t="s">
        <v>19</v>
      </c>
      <c r="F208" s="10"/>
      <c r="G208" s="10"/>
      <c r="H208" s="20">
        <f>SUM(H205:H207)</f>
        <v>0</v>
      </c>
      <c r="I208" s="13"/>
      <c r="J208" s="20">
        <f>SUM(J206:J207)</f>
        <v>0</v>
      </c>
      <c r="K208" s="13"/>
      <c r="L208" s="20">
        <f>SUM(L205:L207)</f>
        <v>0</v>
      </c>
      <c r="M208" s="13"/>
      <c r="N208" s="20">
        <f>SUM(N205:N207)</f>
        <v>0</v>
      </c>
      <c r="O208" s="13"/>
      <c r="P208" s="13"/>
      <c r="Q208" s="13"/>
      <c r="R208" s="20">
        <f>SUM(R205:R207)</f>
        <v>0</v>
      </c>
      <c r="S208" s="14">
        <f>J208+N208+R208</f>
        <v>0</v>
      </c>
    </row>
    <row r="209" spans="1:19" x14ac:dyDescent="0.2">
      <c r="A209" s="10"/>
      <c r="B209" s="11"/>
      <c r="C209" s="10"/>
      <c r="D209" s="10"/>
      <c r="E209" s="19" t="s">
        <v>19</v>
      </c>
      <c r="F209" s="10"/>
      <c r="G209" s="10"/>
      <c r="H209" s="20">
        <f>H194+H204+H208</f>
        <v>40</v>
      </c>
      <c r="I209" s="13"/>
      <c r="J209" s="20">
        <f>J194+J204+J208</f>
        <v>24000</v>
      </c>
      <c r="K209" s="13"/>
      <c r="L209" s="20">
        <f>L194+L204+L208</f>
        <v>19</v>
      </c>
      <c r="M209" s="13"/>
      <c r="N209" s="20">
        <f>N194+N204+N208</f>
        <v>36800</v>
      </c>
      <c r="O209" s="13"/>
      <c r="P209" s="13"/>
      <c r="Q209" s="13"/>
      <c r="R209" s="20">
        <f>R194+R204+R208</f>
        <v>3580.9</v>
      </c>
      <c r="S209" s="20">
        <f>SUM(S187:S208)</f>
        <v>64380.9</v>
      </c>
    </row>
    <row r="210" spans="1:19" x14ac:dyDescent="0.2">
      <c r="C210" s="22"/>
      <c r="R210" s="23">
        <f>J209+N209+R209</f>
        <v>64380.9</v>
      </c>
      <c r="S210" s="23" t="s">
        <v>0</v>
      </c>
    </row>
    <row r="212" spans="1:19" ht="20.25" x14ac:dyDescent="0.3">
      <c r="F212" t="s">
        <v>0</v>
      </c>
      <c r="H212" s="1" t="s">
        <v>90</v>
      </c>
    </row>
    <row r="214" spans="1:19" x14ac:dyDescent="0.2">
      <c r="A214" s="2" t="s">
        <v>2</v>
      </c>
      <c r="B214" s="2" t="s">
        <v>3</v>
      </c>
      <c r="C214" s="2" t="s">
        <v>4</v>
      </c>
      <c r="D214" s="2" t="s">
        <v>5</v>
      </c>
      <c r="E214" s="2" t="s">
        <v>6</v>
      </c>
      <c r="F214" s="3" t="s">
        <v>7</v>
      </c>
      <c r="G214" s="3" t="s">
        <v>8</v>
      </c>
      <c r="H214" s="4" t="s">
        <v>9</v>
      </c>
      <c r="I214" s="4"/>
      <c r="J214" s="4"/>
      <c r="K214" s="2"/>
      <c r="L214" s="4" t="s">
        <v>10</v>
      </c>
      <c r="M214" s="4"/>
      <c r="N214" s="4"/>
      <c r="O214" s="4" t="s">
        <v>11</v>
      </c>
      <c r="P214" s="4"/>
      <c r="Q214" s="4"/>
      <c r="R214" s="4"/>
    </row>
    <row r="215" spans="1:19" ht="25.5" x14ac:dyDescent="0.2">
      <c r="A215" s="5"/>
      <c r="B215" s="5"/>
      <c r="C215" s="5"/>
      <c r="D215" s="5"/>
      <c r="E215" s="5"/>
      <c r="F215" s="6"/>
      <c r="G215" s="6"/>
      <c r="H215" s="7" t="s">
        <v>12</v>
      </c>
      <c r="I215" s="8" t="s">
        <v>13</v>
      </c>
      <c r="J215" s="7" t="s">
        <v>14</v>
      </c>
      <c r="K215" s="9"/>
      <c r="L215" s="7" t="s">
        <v>12</v>
      </c>
      <c r="M215" s="7" t="s">
        <v>15</v>
      </c>
      <c r="N215" s="7" t="s">
        <v>14</v>
      </c>
      <c r="O215" s="8" t="s">
        <v>16</v>
      </c>
      <c r="P215" s="7" t="s">
        <v>12</v>
      </c>
      <c r="Q215" s="7" t="s">
        <v>15</v>
      </c>
      <c r="R215" s="7" t="s">
        <v>14</v>
      </c>
    </row>
    <row r="216" spans="1:19" ht="15.75" x14ac:dyDescent="0.25">
      <c r="A216" s="10"/>
      <c r="B216" s="11"/>
      <c r="C216" s="10"/>
      <c r="D216" s="11"/>
      <c r="E216" s="12" t="s">
        <v>91</v>
      </c>
      <c r="F216" s="10"/>
      <c r="G216" s="10"/>
      <c r="H216" s="13">
        <f>F216*G216</f>
        <v>0</v>
      </c>
      <c r="I216" s="13"/>
      <c r="J216" s="13">
        <f>H216*I216</f>
        <v>0</v>
      </c>
      <c r="K216" s="13"/>
      <c r="L216" s="13"/>
      <c r="M216" s="13"/>
      <c r="N216" s="13">
        <f>L216*M216</f>
        <v>0</v>
      </c>
      <c r="O216" s="13"/>
      <c r="P216" s="13"/>
      <c r="Q216" s="13"/>
      <c r="R216" s="13">
        <f>P216*Q216</f>
        <v>0</v>
      </c>
      <c r="S216" s="14"/>
    </row>
    <row r="217" spans="1:19" ht="15" x14ac:dyDescent="0.2">
      <c r="A217" s="10"/>
      <c r="B217" s="11"/>
      <c r="C217" s="10"/>
      <c r="D217" s="10"/>
      <c r="E217" s="15" t="s">
        <v>18</v>
      </c>
      <c r="F217" s="10"/>
      <c r="G217" s="10"/>
      <c r="H217" s="13">
        <f>F217*G217</f>
        <v>0</v>
      </c>
      <c r="I217" s="13"/>
      <c r="J217" s="13">
        <f>H217*I217</f>
        <v>0</v>
      </c>
      <c r="K217" s="13"/>
      <c r="L217" s="13"/>
      <c r="M217" s="13"/>
      <c r="N217" s="13">
        <f>L217*M217</f>
        <v>0</v>
      </c>
      <c r="O217" s="13"/>
      <c r="P217" s="13"/>
      <c r="Q217" s="13"/>
      <c r="R217" s="13">
        <f t="shared" ref="R217:R219" si="72">P217*Q217</f>
        <v>0</v>
      </c>
      <c r="S217" s="14"/>
    </row>
    <row r="218" spans="1:19" ht="15" x14ac:dyDescent="0.2">
      <c r="A218" s="10"/>
      <c r="B218" s="11"/>
      <c r="C218" s="16"/>
      <c r="D218" s="10"/>
      <c r="E218" s="17"/>
      <c r="F218" s="10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8"/>
    </row>
    <row r="219" spans="1:19" x14ac:dyDescent="0.2">
      <c r="A219" s="10"/>
      <c r="B219" s="11"/>
      <c r="C219" s="10"/>
      <c r="D219" s="10"/>
      <c r="E219" s="10"/>
      <c r="F219" s="10"/>
      <c r="G219" s="10"/>
      <c r="H219" s="13">
        <f>F219*G219</f>
        <v>0</v>
      </c>
      <c r="I219" s="13"/>
      <c r="J219" s="13">
        <f>H219*I219</f>
        <v>0</v>
      </c>
      <c r="K219" s="13"/>
      <c r="L219" s="13"/>
      <c r="M219" s="13"/>
      <c r="N219" s="13">
        <f>L219*M219</f>
        <v>0</v>
      </c>
      <c r="O219" s="13"/>
      <c r="P219" s="13"/>
      <c r="Q219" s="13"/>
      <c r="R219" s="13">
        <f t="shared" si="72"/>
        <v>0</v>
      </c>
      <c r="S219" s="18"/>
    </row>
    <row r="220" spans="1:19" x14ac:dyDescent="0.2">
      <c r="A220" s="10"/>
      <c r="B220" s="11"/>
      <c r="C220" s="10"/>
      <c r="D220" s="10"/>
      <c r="E220" s="19" t="s">
        <v>19</v>
      </c>
      <c r="F220" s="10"/>
      <c r="G220" s="10"/>
      <c r="H220" s="20">
        <f>SUM(H216:H219)</f>
        <v>0</v>
      </c>
      <c r="I220" s="13"/>
      <c r="J220" s="20">
        <f>SUM(J216:J219)</f>
        <v>0</v>
      </c>
      <c r="K220" s="13"/>
      <c r="L220" s="20">
        <f>SUM(L216:L219)</f>
        <v>0</v>
      </c>
      <c r="M220" s="13"/>
      <c r="N220" s="20">
        <f>SUM(N216:N219)</f>
        <v>0</v>
      </c>
      <c r="O220" s="13"/>
      <c r="P220" s="13"/>
      <c r="Q220" s="13"/>
      <c r="R220" s="20">
        <f>SUM(R216:R219)</f>
        <v>0</v>
      </c>
      <c r="S220" s="14">
        <f>J220+N220+R220</f>
        <v>0</v>
      </c>
    </row>
    <row r="221" spans="1:19" ht="15" x14ac:dyDescent="0.2">
      <c r="A221" s="10" t="s">
        <v>0</v>
      </c>
      <c r="B221" s="11"/>
      <c r="C221" s="10"/>
      <c r="D221" s="10"/>
      <c r="E221" s="15" t="s">
        <v>20</v>
      </c>
      <c r="F221" s="10"/>
      <c r="G221" s="10"/>
      <c r="H221" s="13">
        <f>F221*G221</f>
        <v>0</v>
      </c>
      <c r="I221" s="13"/>
      <c r="J221" s="13">
        <f>H221*I221</f>
        <v>0</v>
      </c>
      <c r="K221" s="13"/>
      <c r="L221" s="13"/>
      <c r="M221" s="13"/>
      <c r="N221" s="13">
        <f>L221*M221</f>
        <v>0</v>
      </c>
      <c r="O221" s="13"/>
      <c r="P221" s="13"/>
      <c r="Q221" s="13"/>
      <c r="R221" s="13">
        <f>P221</f>
        <v>0</v>
      </c>
      <c r="S221" s="21"/>
    </row>
    <row r="222" spans="1:19" ht="15" x14ac:dyDescent="0.2">
      <c r="A222" s="10"/>
      <c r="B222" s="11"/>
      <c r="C222" s="16"/>
      <c r="D222" s="10"/>
      <c r="E222" s="15" t="s">
        <v>0</v>
      </c>
      <c r="F222" s="10"/>
      <c r="G222" s="10"/>
      <c r="H222" s="13">
        <f t="shared" ref="H222:H223" si="73">F222*G222</f>
        <v>0</v>
      </c>
      <c r="I222" s="13"/>
      <c r="J222" s="13">
        <f>H222*I222</f>
        <v>0</v>
      </c>
      <c r="K222" s="13"/>
      <c r="L222" s="13"/>
      <c r="M222" s="13"/>
      <c r="N222" s="13">
        <f t="shared" ref="N222" si="74">L222*M222</f>
        <v>0</v>
      </c>
      <c r="O222" s="13"/>
      <c r="P222" s="13"/>
      <c r="Q222" s="13"/>
      <c r="R222" s="13">
        <f>P222*Q222</f>
        <v>0</v>
      </c>
      <c r="S222" s="21"/>
    </row>
    <row r="223" spans="1:19" x14ac:dyDescent="0.2">
      <c r="A223" s="10"/>
      <c r="B223" s="11"/>
      <c r="C223" s="10"/>
      <c r="D223" s="10"/>
      <c r="E223" s="10"/>
      <c r="F223" s="10"/>
      <c r="G223" s="10"/>
      <c r="H223" s="13">
        <f t="shared" si="73"/>
        <v>0</v>
      </c>
      <c r="I223" s="13"/>
      <c r="J223" s="13">
        <f t="shared" ref="J223" si="75">H223*I223</f>
        <v>0</v>
      </c>
      <c r="K223" s="13"/>
      <c r="L223" s="13"/>
      <c r="M223" s="13"/>
      <c r="N223" s="13">
        <f>L223*M223</f>
        <v>0</v>
      </c>
      <c r="O223" s="13"/>
      <c r="P223" s="13"/>
      <c r="Q223" s="13"/>
      <c r="R223" s="13">
        <f t="shared" ref="R223" si="76">P223*Q223</f>
        <v>0</v>
      </c>
      <c r="S223" s="14"/>
    </row>
    <row r="224" spans="1:19" x14ac:dyDescent="0.2">
      <c r="A224" s="10"/>
      <c r="B224" s="11"/>
      <c r="C224" s="10"/>
      <c r="D224" s="10"/>
      <c r="E224" s="19" t="s">
        <v>19</v>
      </c>
      <c r="F224" s="10"/>
      <c r="G224" s="10"/>
      <c r="H224" s="20">
        <f>SUM(H221:H223)</f>
        <v>0</v>
      </c>
      <c r="I224" s="13"/>
      <c r="J224" s="20">
        <f>SUM(J221:J223)</f>
        <v>0</v>
      </c>
      <c r="K224" s="13"/>
      <c r="L224" s="20">
        <f>SUM(L221:L223)</f>
        <v>0</v>
      </c>
      <c r="M224" s="13"/>
      <c r="N224" s="20">
        <f>SUM(N221:N223)</f>
        <v>0</v>
      </c>
      <c r="O224" s="13"/>
      <c r="P224" s="13"/>
      <c r="Q224" s="13"/>
      <c r="R224" s="20">
        <f>SUM(R221:R223)</f>
        <v>0</v>
      </c>
      <c r="S224" s="14">
        <f>J224+N224+R224</f>
        <v>0</v>
      </c>
    </row>
    <row r="225" spans="1:19" ht="15" x14ac:dyDescent="0.2">
      <c r="A225" s="10"/>
      <c r="B225" s="11"/>
      <c r="C225" s="10"/>
      <c r="D225" s="10"/>
      <c r="E225" s="15" t="s">
        <v>21</v>
      </c>
      <c r="F225" s="10"/>
      <c r="G225" s="10"/>
      <c r="H225" s="13">
        <f>F225*G225</f>
        <v>0</v>
      </c>
      <c r="I225" s="13"/>
      <c r="J225" s="13">
        <f>H225*I225</f>
        <v>0</v>
      </c>
      <c r="K225" s="13"/>
      <c r="L225" s="13"/>
      <c r="M225" s="13"/>
      <c r="N225" s="13">
        <f>L225*M225</f>
        <v>0</v>
      </c>
      <c r="O225" s="13"/>
      <c r="P225" s="13"/>
      <c r="Q225" s="13"/>
      <c r="R225" s="13">
        <f>P225*Q225</f>
        <v>0</v>
      </c>
      <c r="S225" s="21"/>
    </row>
    <row r="226" spans="1:19" x14ac:dyDescent="0.2">
      <c r="A226" s="10"/>
      <c r="B226" s="11"/>
      <c r="C226" s="10"/>
      <c r="D226" s="10"/>
      <c r="E226" s="10"/>
      <c r="F226" s="10"/>
      <c r="G226" s="10"/>
      <c r="H226" s="13">
        <f>F226*G226</f>
        <v>0</v>
      </c>
      <c r="I226" s="13"/>
      <c r="J226" s="13">
        <f t="shared" ref="J226" si="77">H226*I226</f>
        <v>0</v>
      </c>
      <c r="K226" s="13"/>
      <c r="L226" s="13"/>
      <c r="M226" s="13"/>
      <c r="N226" s="13">
        <f>L226*M226</f>
        <v>0</v>
      </c>
      <c r="O226" s="13"/>
      <c r="P226" s="13"/>
      <c r="Q226" s="13"/>
      <c r="R226" s="13">
        <f t="shared" ref="R226" si="78">P226*Q226</f>
        <v>0</v>
      </c>
      <c r="S226" s="21"/>
    </row>
    <row r="227" spans="1:19" x14ac:dyDescent="0.2">
      <c r="A227" s="10"/>
      <c r="B227" s="11"/>
      <c r="C227" s="10"/>
      <c r="D227" s="10"/>
      <c r="E227" s="19" t="s">
        <v>19</v>
      </c>
      <c r="F227" s="10"/>
      <c r="G227" s="10"/>
      <c r="H227" s="20">
        <f>SUM(H225:H226)</f>
        <v>0</v>
      </c>
      <c r="I227" s="13"/>
      <c r="J227" s="20">
        <f>SUM(J226:J226)</f>
        <v>0</v>
      </c>
      <c r="K227" s="13"/>
      <c r="L227" s="20">
        <f>SUM(L225:L226)</f>
        <v>0</v>
      </c>
      <c r="M227" s="13"/>
      <c r="N227" s="20">
        <f>SUM(N225:N226)</f>
        <v>0</v>
      </c>
      <c r="O227" s="13"/>
      <c r="P227" s="13"/>
      <c r="Q227" s="13"/>
      <c r="R227" s="20">
        <f>SUM(R225:R226)</f>
        <v>0</v>
      </c>
      <c r="S227" s="14">
        <f>J227+N227+R227</f>
        <v>0</v>
      </c>
    </row>
    <row r="228" spans="1:19" x14ac:dyDescent="0.2">
      <c r="A228" s="10"/>
      <c r="B228" s="11"/>
      <c r="C228" s="10"/>
      <c r="D228" s="10"/>
      <c r="E228" s="19" t="s">
        <v>19</v>
      </c>
      <c r="F228" s="10"/>
      <c r="G228" s="10"/>
      <c r="H228" s="20">
        <f>H220+H224+H227</f>
        <v>0</v>
      </c>
      <c r="I228" s="13"/>
      <c r="J228" s="20">
        <f>J220+J224+J227</f>
        <v>0</v>
      </c>
      <c r="K228" s="13"/>
      <c r="L228" s="20">
        <f>L220+L224+L227</f>
        <v>0</v>
      </c>
      <c r="M228" s="13"/>
      <c r="N228" s="20">
        <f>N220+N224+N227</f>
        <v>0</v>
      </c>
      <c r="O228" s="13"/>
      <c r="P228" s="13"/>
      <c r="Q228" s="13"/>
      <c r="R228" s="20">
        <f>R220+R224+R227</f>
        <v>0</v>
      </c>
      <c r="S228" s="20">
        <f>SUM(S216:S227)</f>
        <v>0</v>
      </c>
    </row>
    <row r="229" spans="1:19" x14ac:dyDescent="0.2">
      <c r="C229" s="22"/>
      <c r="R229" s="23">
        <f>J228+N228+R228</f>
        <v>0</v>
      </c>
      <c r="S229" s="23" t="s">
        <v>0</v>
      </c>
    </row>
    <row r="230" spans="1:19" ht="20.25" x14ac:dyDescent="0.3">
      <c r="F230" t="s">
        <v>0</v>
      </c>
      <c r="H230" s="1" t="s">
        <v>92</v>
      </c>
    </row>
    <row r="232" spans="1:19" x14ac:dyDescent="0.2">
      <c r="A232" s="2" t="s">
        <v>2</v>
      </c>
      <c r="B232" s="2" t="s">
        <v>3</v>
      </c>
      <c r="C232" s="2" t="s">
        <v>4</v>
      </c>
      <c r="D232" s="2" t="s">
        <v>5</v>
      </c>
      <c r="E232" s="2" t="s">
        <v>6</v>
      </c>
      <c r="F232" s="3" t="s">
        <v>7</v>
      </c>
      <c r="G232" s="3" t="s">
        <v>8</v>
      </c>
      <c r="H232" s="4" t="s">
        <v>9</v>
      </c>
      <c r="I232" s="4"/>
      <c r="J232" s="4"/>
      <c r="K232" s="2"/>
      <c r="L232" s="4" t="s">
        <v>10</v>
      </c>
      <c r="M232" s="4"/>
      <c r="N232" s="4"/>
      <c r="O232" s="4" t="s">
        <v>11</v>
      </c>
      <c r="P232" s="4"/>
      <c r="Q232" s="4"/>
      <c r="R232" s="4"/>
    </row>
    <row r="233" spans="1:19" ht="25.5" x14ac:dyDescent="0.2">
      <c r="A233" s="5"/>
      <c r="B233" s="5"/>
      <c r="C233" s="5"/>
      <c r="D233" s="5"/>
      <c r="E233" s="5"/>
      <c r="F233" s="6"/>
      <c r="G233" s="6"/>
      <c r="H233" s="7" t="s">
        <v>12</v>
      </c>
      <c r="I233" s="8" t="s">
        <v>13</v>
      </c>
      <c r="J233" s="7" t="s">
        <v>14</v>
      </c>
      <c r="K233" s="9"/>
      <c r="L233" s="7" t="s">
        <v>12</v>
      </c>
      <c r="M233" s="7" t="s">
        <v>15</v>
      </c>
      <c r="N233" s="7" t="s">
        <v>14</v>
      </c>
      <c r="O233" s="8" t="s">
        <v>16</v>
      </c>
      <c r="P233" s="7" t="s">
        <v>12</v>
      </c>
      <c r="Q233" s="7" t="s">
        <v>15</v>
      </c>
      <c r="R233" s="7" t="s">
        <v>14</v>
      </c>
    </row>
    <row r="234" spans="1:19" ht="15.75" x14ac:dyDescent="0.25">
      <c r="A234" s="10"/>
      <c r="B234" s="11"/>
      <c r="C234" s="10"/>
      <c r="D234" s="11"/>
      <c r="E234" s="12" t="s">
        <v>93</v>
      </c>
      <c r="F234" s="10"/>
      <c r="G234" s="10"/>
      <c r="H234" s="13">
        <f>F234*G234</f>
        <v>0</v>
      </c>
      <c r="I234" s="13"/>
      <c r="J234" s="13">
        <f>H234*I234</f>
        <v>0</v>
      </c>
      <c r="K234" s="13"/>
      <c r="L234" s="13"/>
      <c r="M234" s="13"/>
      <c r="N234" s="13">
        <f>L234*M234</f>
        <v>0</v>
      </c>
      <c r="O234" s="13"/>
      <c r="P234" s="13"/>
      <c r="Q234" s="13"/>
      <c r="R234" s="13">
        <f>P234*Q234</f>
        <v>0</v>
      </c>
      <c r="S234" s="14"/>
    </row>
    <row r="235" spans="1:19" ht="15" x14ac:dyDescent="0.2">
      <c r="A235" s="10"/>
      <c r="B235" s="11"/>
      <c r="C235" s="10"/>
      <c r="D235" s="10"/>
      <c r="E235" s="15" t="s">
        <v>18</v>
      </c>
      <c r="F235" s="10"/>
      <c r="G235" s="10"/>
      <c r="H235" s="13">
        <f>F235*G235</f>
        <v>0</v>
      </c>
      <c r="I235" s="13"/>
      <c r="J235" s="13">
        <f>H235*I235</f>
        <v>0</v>
      </c>
      <c r="K235" s="13"/>
      <c r="L235" s="13"/>
      <c r="M235" s="13"/>
      <c r="N235" s="13">
        <f>L235*M235</f>
        <v>0</v>
      </c>
      <c r="O235" s="13"/>
      <c r="P235" s="13"/>
      <c r="Q235" s="13"/>
      <c r="R235" s="13">
        <f t="shared" ref="R235:R244" si="79">P235*Q235</f>
        <v>0</v>
      </c>
      <c r="S235" s="14"/>
    </row>
    <row r="236" spans="1:19" ht="15" x14ac:dyDescent="0.2">
      <c r="A236" s="10"/>
      <c r="B236" s="11"/>
      <c r="C236" s="10"/>
      <c r="D236" s="10"/>
      <c r="E236" s="15"/>
      <c r="F236" s="10"/>
      <c r="G236" s="10"/>
      <c r="H236" s="13">
        <f t="shared" ref="H236:H243" si="80">F236*G236</f>
        <v>0</v>
      </c>
      <c r="I236" s="13"/>
      <c r="J236" s="13">
        <f t="shared" ref="J236:J243" si="81">H236*I236</f>
        <v>0</v>
      </c>
      <c r="K236" s="13"/>
      <c r="L236" s="13"/>
      <c r="M236" s="13"/>
      <c r="N236" s="13">
        <f t="shared" ref="N236:N243" si="82">L236*M236</f>
        <v>0</v>
      </c>
      <c r="O236" s="13"/>
      <c r="P236" s="13"/>
      <c r="Q236" s="13"/>
      <c r="R236" s="13">
        <f t="shared" si="79"/>
        <v>0</v>
      </c>
      <c r="S236" s="14"/>
    </row>
    <row r="237" spans="1:19" ht="25.5" x14ac:dyDescent="0.2">
      <c r="A237" s="10">
        <v>1</v>
      </c>
      <c r="B237" s="11" t="s">
        <v>94</v>
      </c>
      <c r="C237" s="16">
        <v>45226</v>
      </c>
      <c r="D237" s="10"/>
      <c r="E237" s="15" t="s">
        <v>79</v>
      </c>
      <c r="F237" s="10">
        <v>0.5</v>
      </c>
      <c r="G237" s="10">
        <v>1</v>
      </c>
      <c r="H237" s="13">
        <f t="shared" si="80"/>
        <v>0.5</v>
      </c>
      <c r="I237" s="13">
        <v>600</v>
      </c>
      <c r="J237" s="13">
        <f t="shared" si="81"/>
        <v>300</v>
      </c>
      <c r="K237" s="13" t="s">
        <v>36</v>
      </c>
      <c r="L237" s="13">
        <v>0.5</v>
      </c>
      <c r="M237" s="13">
        <v>450</v>
      </c>
      <c r="N237" s="13">
        <f t="shared" si="82"/>
        <v>225</v>
      </c>
      <c r="O237" s="13"/>
      <c r="P237" s="13"/>
      <c r="Q237" s="13"/>
      <c r="R237" s="13">
        <f t="shared" si="79"/>
        <v>0</v>
      </c>
      <c r="S237" s="14"/>
    </row>
    <row r="238" spans="1:19" ht="15" x14ac:dyDescent="0.2">
      <c r="A238" s="10"/>
      <c r="B238" s="11"/>
      <c r="C238" s="10"/>
      <c r="D238" s="10"/>
      <c r="E238" s="15"/>
      <c r="F238" s="10"/>
      <c r="G238" s="10"/>
      <c r="H238" s="13">
        <f t="shared" si="80"/>
        <v>0</v>
      </c>
      <c r="I238" s="13"/>
      <c r="J238" s="13">
        <f t="shared" si="81"/>
        <v>0</v>
      </c>
      <c r="K238" s="13"/>
      <c r="L238" s="13"/>
      <c r="M238" s="13"/>
      <c r="N238" s="13">
        <f t="shared" si="82"/>
        <v>0</v>
      </c>
      <c r="O238" s="13"/>
      <c r="P238" s="13"/>
      <c r="Q238" s="13"/>
      <c r="R238" s="13">
        <f t="shared" si="79"/>
        <v>0</v>
      </c>
      <c r="S238" s="14"/>
    </row>
    <row r="239" spans="1:19" ht="51" x14ac:dyDescent="0.2">
      <c r="A239" s="10">
        <v>2</v>
      </c>
      <c r="B239" s="11" t="s">
        <v>95</v>
      </c>
      <c r="C239" s="16">
        <v>45223</v>
      </c>
      <c r="D239" s="10"/>
      <c r="E239" s="15" t="s">
        <v>79</v>
      </c>
      <c r="F239" s="10">
        <v>1.5</v>
      </c>
      <c r="G239" s="10">
        <v>2</v>
      </c>
      <c r="H239" s="13">
        <f t="shared" si="80"/>
        <v>3</v>
      </c>
      <c r="I239" s="13">
        <v>600</v>
      </c>
      <c r="J239" s="13">
        <f t="shared" si="81"/>
        <v>1800</v>
      </c>
      <c r="K239" s="13"/>
      <c r="L239" s="13"/>
      <c r="M239" s="13"/>
      <c r="N239" s="13">
        <f t="shared" si="82"/>
        <v>0</v>
      </c>
      <c r="O239" s="13" t="s">
        <v>96</v>
      </c>
      <c r="P239" s="13">
        <v>0.1</v>
      </c>
      <c r="Q239" s="13">
        <v>70</v>
      </c>
      <c r="R239" s="13">
        <f t="shared" si="79"/>
        <v>7</v>
      </c>
      <c r="S239" s="14"/>
    </row>
    <row r="240" spans="1:19" ht="15" x14ac:dyDescent="0.2">
      <c r="A240" s="10"/>
      <c r="B240" s="11"/>
      <c r="C240" s="16"/>
      <c r="D240" s="10"/>
      <c r="E240" s="17"/>
      <c r="F240" s="10"/>
      <c r="G240" s="10"/>
      <c r="H240" s="13">
        <f t="shared" si="80"/>
        <v>0</v>
      </c>
      <c r="I240" s="13"/>
      <c r="J240" s="13">
        <f t="shared" si="81"/>
        <v>0</v>
      </c>
      <c r="K240" s="13"/>
      <c r="L240" s="13"/>
      <c r="M240" s="13"/>
      <c r="N240" s="13">
        <f t="shared" si="82"/>
        <v>0</v>
      </c>
      <c r="O240" s="13"/>
      <c r="P240" s="13"/>
      <c r="Q240" s="13"/>
      <c r="R240" s="13">
        <f t="shared" si="79"/>
        <v>0</v>
      </c>
      <c r="S240" s="18"/>
    </row>
    <row r="241" spans="1:19" ht="38.25" x14ac:dyDescent="0.2">
      <c r="A241" s="10">
        <v>3</v>
      </c>
      <c r="B241" s="11" t="s">
        <v>97</v>
      </c>
      <c r="C241" s="16">
        <v>45224</v>
      </c>
      <c r="D241" s="10"/>
      <c r="E241" s="17" t="s">
        <v>57</v>
      </c>
      <c r="F241" s="10">
        <v>1</v>
      </c>
      <c r="G241" s="10">
        <v>2</v>
      </c>
      <c r="H241" s="13">
        <f t="shared" si="80"/>
        <v>2</v>
      </c>
      <c r="I241" s="13">
        <v>600</v>
      </c>
      <c r="J241" s="13">
        <f t="shared" si="81"/>
        <v>1200</v>
      </c>
      <c r="K241" s="13" t="s">
        <v>24</v>
      </c>
      <c r="L241" s="13">
        <v>0.5</v>
      </c>
      <c r="M241" s="13">
        <v>500</v>
      </c>
      <c r="N241" s="13">
        <f t="shared" si="82"/>
        <v>250</v>
      </c>
      <c r="O241" s="13"/>
      <c r="P241" s="13"/>
      <c r="Q241" s="13"/>
      <c r="R241" s="13">
        <f t="shared" si="79"/>
        <v>0</v>
      </c>
      <c r="S241" s="18"/>
    </row>
    <row r="242" spans="1:19" ht="15" x14ac:dyDescent="0.2">
      <c r="A242" s="10"/>
      <c r="B242" s="11"/>
      <c r="C242" s="16"/>
      <c r="D242" s="10"/>
      <c r="E242" s="17"/>
      <c r="F242" s="10"/>
      <c r="G242" s="10"/>
      <c r="H242" s="13">
        <f t="shared" si="80"/>
        <v>0</v>
      </c>
      <c r="I242" s="13"/>
      <c r="J242" s="13">
        <f t="shared" si="81"/>
        <v>0</v>
      </c>
      <c r="K242" s="13"/>
      <c r="L242" s="13"/>
      <c r="M242" s="13"/>
      <c r="N242" s="13">
        <f t="shared" si="82"/>
        <v>0</v>
      </c>
      <c r="O242" s="13"/>
      <c r="P242" s="13"/>
      <c r="Q242" s="13"/>
      <c r="R242" s="13">
        <f t="shared" si="79"/>
        <v>0</v>
      </c>
      <c r="S242" s="18"/>
    </row>
    <row r="243" spans="1:19" ht="15" x14ac:dyDescent="0.2">
      <c r="A243" s="10"/>
      <c r="B243" s="11"/>
      <c r="C243" s="16"/>
      <c r="D243" s="10"/>
      <c r="E243" s="17"/>
      <c r="F243" s="10"/>
      <c r="G243" s="10"/>
      <c r="H243" s="13">
        <f t="shared" si="80"/>
        <v>0</v>
      </c>
      <c r="I243" s="13"/>
      <c r="J243" s="13">
        <f t="shared" si="81"/>
        <v>0</v>
      </c>
      <c r="K243" s="13"/>
      <c r="L243" s="13"/>
      <c r="M243" s="13"/>
      <c r="N243" s="13">
        <f t="shared" si="82"/>
        <v>0</v>
      </c>
      <c r="O243" s="13"/>
      <c r="P243" s="13"/>
      <c r="Q243" s="13"/>
      <c r="R243" s="13">
        <f t="shared" si="79"/>
        <v>0</v>
      </c>
      <c r="S243" s="18"/>
    </row>
    <row r="244" spans="1:19" x14ac:dyDescent="0.2">
      <c r="A244" s="10"/>
      <c r="B244" s="11"/>
      <c r="C244" s="10"/>
      <c r="D244" s="10"/>
      <c r="E244" s="10"/>
      <c r="F244" s="10"/>
      <c r="G244" s="10"/>
      <c r="H244" s="13">
        <f>F244*G244</f>
        <v>0</v>
      </c>
      <c r="I244" s="13"/>
      <c r="J244" s="13">
        <f>H244*I244</f>
        <v>0</v>
      </c>
      <c r="K244" s="13"/>
      <c r="L244" s="13"/>
      <c r="M244" s="13"/>
      <c r="N244" s="13">
        <f>L244*M244</f>
        <v>0</v>
      </c>
      <c r="O244" s="13"/>
      <c r="P244" s="13"/>
      <c r="Q244" s="13"/>
      <c r="R244" s="13">
        <f t="shared" si="79"/>
        <v>0</v>
      </c>
      <c r="S244" s="18"/>
    </row>
    <row r="245" spans="1:19" x14ac:dyDescent="0.2">
      <c r="A245" s="10"/>
      <c r="B245" s="11"/>
      <c r="C245" s="10"/>
      <c r="D245" s="10"/>
      <c r="E245" s="19" t="s">
        <v>19</v>
      </c>
      <c r="F245" s="10"/>
      <c r="G245" s="10"/>
      <c r="H245" s="20">
        <f>SUM(H234:H244)</f>
        <v>5.5</v>
      </c>
      <c r="I245" s="13"/>
      <c r="J245" s="20">
        <f>SUM(J234:J244)</f>
        <v>3300</v>
      </c>
      <c r="K245" s="13"/>
      <c r="L245" s="20">
        <f>SUM(L234:L244)</f>
        <v>1</v>
      </c>
      <c r="M245" s="13"/>
      <c r="N245" s="20">
        <f>SUM(N234:N244)</f>
        <v>475</v>
      </c>
      <c r="O245" s="13"/>
      <c r="P245" s="13"/>
      <c r="Q245" s="13"/>
      <c r="R245" s="20">
        <f>SUM(R234:R244)</f>
        <v>7</v>
      </c>
      <c r="S245" s="14">
        <f>J245+N245+R245</f>
        <v>3782</v>
      </c>
    </row>
    <row r="246" spans="1:19" ht="15" x14ac:dyDescent="0.2">
      <c r="A246" s="10" t="s">
        <v>0</v>
      </c>
      <c r="B246" s="11"/>
      <c r="C246" s="10"/>
      <c r="D246" s="10"/>
      <c r="E246" s="15" t="s">
        <v>20</v>
      </c>
      <c r="F246" s="10"/>
      <c r="G246" s="10"/>
      <c r="H246" s="13">
        <f>F246*G246</f>
        <v>0</v>
      </c>
      <c r="I246" s="13"/>
      <c r="J246" s="13">
        <f>H246*I246</f>
        <v>0</v>
      </c>
      <c r="K246" s="13"/>
      <c r="L246" s="13"/>
      <c r="M246" s="13"/>
      <c r="N246" s="13">
        <f>L246*M246</f>
        <v>0</v>
      </c>
      <c r="O246" s="13"/>
      <c r="P246" s="13"/>
      <c r="Q246" s="13"/>
      <c r="R246" s="13">
        <f>P246</f>
        <v>0</v>
      </c>
      <c r="S246" s="21"/>
    </row>
    <row r="247" spans="1:19" ht="15" x14ac:dyDescent="0.2">
      <c r="A247" s="10"/>
      <c r="B247" s="11"/>
      <c r="C247" s="10"/>
      <c r="D247" s="10"/>
      <c r="E247" s="15"/>
      <c r="F247" s="10"/>
      <c r="G247" s="10"/>
      <c r="H247" s="13">
        <f t="shared" ref="H247:H252" si="83">F247*G247</f>
        <v>0</v>
      </c>
      <c r="I247" s="13"/>
      <c r="J247" s="13">
        <f>H247*I247</f>
        <v>0</v>
      </c>
      <c r="K247" s="13"/>
      <c r="L247" s="13"/>
      <c r="M247" s="13"/>
      <c r="N247" s="13">
        <f t="shared" ref="N247:N251" si="84">L247*M247</f>
        <v>0</v>
      </c>
      <c r="O247" s="13"/>
      <c r="P247" s="13"/>
      <c r="Q247" s="13"/>
      <c r="R247" s="13">
        <f t="shared" ref="R247:R252" si="85">P247*Q247</f>
        <v>0</v>
      </c>
      <c r="S247" s="21"/>
    </row>
    <row r="248" spans="1:19" ht="38.25" x14ac:dyDescent="0.2">
      <c r="A248" s="10">
        <v>1</v>
      </c>
      <c r="B248" s="11" t="s">
        <v>98</v>
      </c>
      <c r="C248" s="16">
        <v>45224</v>
      </c>
      <c r="D248" s="10"/>
      <c r="E248" s="15" t="s">
        <v>99</v>
      </c>
      <c r="F248" s="10">
        <v>26</v>
      </c>
      <c r="G248" s="10">
        <v>2</v>
      </c>
      <c r="H248" s="13">
        <f t="shared" si="83"/>
        <v>52</v>
      </c>
      <c r="I248" s="13">
        <v>600</v>
      </c>
      <c r="J248" s="13">
        <f t="shared" ref="J248:J252" si="86">H248*I248</f>
        <v>31200</v>
      </c>
      <c r="K248" s="13" t="s">
        <v>24</v>
      </c>
      <c r="L248" s="13">
        <v>4</v>
      </c>
      <c r="M248" s="13">
        <v>500</v>
      </c>
      <c r="N248" s="13">
        <f t="shared" si="84"/>
        <v>2000</v>
      </c>
      <c r="O248" s="24" t="s">
        <v>100</v>
      </c>
      <c r="P248" s="13">
        <v>8</v>
      </c>
      <c r="Q248" s="13">
        <v>536</v>
      </c>
      <c r="R248" s="13">
        <f t="shared" si="85"/>
        <v>4288</v>
      </c>
      <c r="S248" s="21"/>
    </row>
    <row r="249" spans="1:19" ht="25.5" x14ac:dyDescent="0.2">
      <c r="A249" s="10"/>
      <c r="B249" s="11"/>
      <c r="C249" s="10"/>
      <c r="D249" s="10"/>
      <c r="E249" s="15"/>
      <c r="F249" s="10"/>
      <c r="G249" s="10"/>
      <c r="H249" s="13">
        <f t="shared" si="83"/>
        <v>0</v>
      </c>
      <c r="I249" s="13"/>
      <c r="J249" s="13">
        <f t="shared" si="86"/>
        <v>0</v>
      </c>
      <c r="K249" s="24" t="s">
        <v>86</v>
      </c>
      <c r="L249" s="13">
        <v>22</v>
      </c>
      <c r="M249" s="13">
        <v>2000</v>
      </c>
      <c r="N249" s="13">
        <f t="shared" si="84"/>
        <v>44000</v>
      </c>
      <c r="O249" s="24" t="s">
        <v>101</v>
      </c>
      <c r="P249" s="13">
        <v>8</v>
      </c>
      <c r="Q249" s="13">
        <v>222</v>
      </c>
      <c r="R249" s="13">
        <f t="shared" si="85"/>
        <v>1776</v>
      </c>
      <c r="S249" s="21"/>
    </row>
    <row r="250" spans="1:19" ht="15" x14ac:dyDescent="0.2">
      <c r="A250" s="10"/>
      <c r="B250" s="11"/>
      <c r="C250" s="10"/>
      <c r="D250" s="10"/>
      <c r="E250" s="15"/>
      <c r="F250" s="10"/>
      <c r="G250" s="10"/>
      <c r="H250" s="13">
        <f t="shared" si="83"/>
        <v>0</v>
      </c>
      <c r="I250" s="13"/>
      <c r="J250" s="13">
        <f t="shared" si="86"/>
        <v>0</v>
      </c>
      <c r="K250" s="13"/>
      <c r="L250" s="13"/>
      <c r="M250" s="13"/>
      <c r="N250" s="13">
        <f t="shared" si="84"/>
        <v>0</v>
      </c>
      <c r="O250" s="24" t="s">
        <v>102</v>
      </c>
      <c r="P250" s="13">
        <v>1</v>
      </c>
      <c r="Q250" s="13">
        <v>133</v>
      </c>
      <c r="R250" s="13">
        <f t="shared" si="85"/>
        <v>133</v>
      </c>
      <c r="S250" s="21"/>
    </row>
    <row r="251" spans="1:19" ht="15" x14ac:dyDescent="0.2">
      <c r="A251" s="10"/>
      <c r="B251" s="11"/>
      <c r="C251" s="10"/>
      <c r="D251" s="10"/>
      <c r="E251" s="15"/>
      <c r="F251" s="10"/>
      <c r="G251" s="10"/>
      <c r="H251" s="13">
        <f t="shared" si="83"/>
        <v>0</v>
      </c>
      <c r="I251" s="13"/>
      <c r="J251" s="13">
        <f t="shared" si="86"/>
        <v>0</v>
      </c>
      <c r="K251" s="13"/>
      <c r="L251" s="13"/>
      <c r="M251" s="13"/>
      <c r="N251" s="13">
        <f t="shared" si="84"/>
        <v>0</v>
      </c>
      <c r="O251" s="24"/>
      <c r="P251" s="13"/>
      <c r="Q251" s="13"/>
      <c r="R251" s="13">
        <f t="shared" si="85"/>
        <v>0</v>
      </c>
      <c r="S251" s="21"/>
    </row>
    <row r="252" spans="1:19" x14ac:dyDescent="0.2">
      <c r="A252" s="10"/>
      <c r="B252" s="11"/>
      <c r="C252" s="10"/>
      <c r="D252" s="10"/>
      <c r="E252" s="10"/>
      <c r="F252" s="10"/>
      <c r="G252" s="10"/>
      <c r="H252" s="13">
        <f t="shared" si="83"/>
        <v>0</v>
      </c>
      <c r="I252" s="13"/>
      <c r="J252" s="13">
        <f t="shared" si="86"/>
        <v>0</v>
      </c>
      <c r="K252" s="13"/>
      <c r="L252" s="13"/>
      <c r="M252" s="13"/>
      <c r="N252" s="13">
        <f>L252*M252</f>
        <v>0</v>
      </c>
      <c r="O252" s="13"/>
      <c r="P252" s="13"/>
      <c r="Q252" s="13"/>
      <c r="R252" s="13">
        <f t="shared" si="85"/>
        <v>0</v>
      </c>
      <c r="S252" s="14"/>
    </row>
    <row r="253" spans="1:19" x14ac:dyDescent="0.2">
      <c r="A253" s="10"/>
      <c r="B253" s="11"/>
      <c r="C253" s="10"/>
      <c r="D253" s="10"/>
      <c r="E253" s="19" t="s">
        <v>19</v>
      </c>
      <c r="F253" s="10"/>
      <c r="G253" s="10"/>
      <c r="H253" s="20">
        <f>SUM(H246:H252)</f>
        <v>52</v>
      </c>
      <c r="I253" s="13"/>
      <c r="J253" s="20">
        <f>SUM(J246:J252)</f>
        <v>31200</v>
      </c>
      <c r="K253" s="13"/>
      <c r="L253" s="20">
        <f>SUM(L246:L252)</f>
        <v>26</v>
      </c>
      <c r="M253" s="13"/>
      <c r="N253" s="20">
        <f>SUM(N246:N252)</f>
        <v>46000</v>
      </c>
      <c r="O253" s="13"/>
      <c r="P253" s="13"/>
      <c r="Q253" s="13"/>
      <c r="R253" s="20">
        <f>SUM(R246:R252)</f>
        <v>6197</v>
      </c>
      <c r="S253" s="14">
        <f>J253+N253+R253</f>
        <v>83397</v>
      </c>
    </row>
    <row r="254" spans="1:19" ht="15" x14ac:dyDescent="0.2">
      <c r="A254" s="10"/>
      <c r="B254" s="11"/>
      <c r="C254" s="10"/>
      <c r="D254" s="10"/>
      <c r="E254" s="15" t="s">
        <v>21</v>
      </c>
      <c r="F254" s="10"/>
      <c r="G254" s="10"/>
      <c r="H254" s="13">
        <f>F254*G254</f>
        <v>0</v>
      </c>
      <c r="I254" s="13"/>
      <c r="J254" s="13">
        <f>H254*I254</f>
        <v>0</v>
      </c>
      <c r="K254" s="13"/>
      <c r="L254" s="13"/>
      <c r="M254" s="13"/>
      <c r="N254" s="13">
        <f>L254*M254</f>
        <v>0</v>
      </c>
      <c r="O254" s="13"/>
      <c r="P254" s="13"/>
      <c r="Q254" s="13"/>
      <c r="R254" s="13">
        <f>P254*Q254</f>
        <v>0</v>
      </c>
      <c r="S254" s="21"/>
    </row>
    <row r="255" spans="1:19" ht="15" x14ac:dyDescent="0.2">
      <c r="A255" s="10"/>
      <c r="B255" s="11"/>
      <c r="C255" s="16"/>
      <c r="D255" s="10"/>
      <c r="E255" s="15"/>
      <c r="F255" s="10"/>
      <c r="G255" s="10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21"/>
    </row>
    <row r="256" spans="1:19" x14ac:dyDescent="0.2">
      <c r="A256" s="10"/>
      <c r="B256" s="11"/>
      <c r="C256" s="10"/>
      <c r="D256" s="10"/>
      <c r="E256" s="10"/>
      <c r="F256" s="10"/>
      <c r="G256" s="10"/>
      <c r="H256" s="13">
        <f>F256*G256</f>
        <v>0</v>
      </c>
      <c r="I256" s="13"/>
      <c r="J256" s="13">
        <f t="shared" ref="J256" si="87">H256*I256</f>
        <v>0</v>
      </c>
      <c r="K256" s="13"/>
      <c r="L256" s="13"/>
      <c r="M256" s="13"/>
      <c r="N256" s="13">
        <f>L256*M256</f>
        <v>0</v>
      </c>
      <c r="O256" s="13"/>
      <c r="P256" s="13"/>
      <c r="Q256" s="13"/>
      <c r="R256" s="13">
        <f t="shared" ref="R256" si="88">P256*Q256</f>
        <v>0</v>
      </c>
      <c r="S256" s="21"/>
    </row>
    <row r="257" spans="1:19" x14ac:dyDescent="0.2">
      <c r="A257" s="10"/>
      <c r="B257" s="11"/>
      <c r="C257" s="10"/>
      <c r="D257" s="10"/>
      <c r="E257" s="19" t="s">
        <v>19</v>
      </c>
      <c r="F257" s="10"/>
      <c r="G257" s="10"/>
      <c r="H257" s="20">
        <f>SUM(H254:H256)</f>
        <v>0</v>
      </c>
      <c r="I257" s="13"/>
      <c r="J257" s="20">
        <f>SUM(J255:J256)</f>
        <v>0</v>
      </c>
      <c r="K257" s="13"/>
      <c r="L257" s="20">
        <f>SUM(L254:L256)</f>
        <v>0</v>
      </c>
      <c r="M257" s="13"/>
      <c r="N257" s="20">
        <f>SUM(N254:N256)</f>
        <v>0</v>
      </c>
      <c r="O257" s="13"/>
      <c r="P257" s="13"/>
      <c r="Q257" s="13"/>
      <c r="R257" s="20">
        <f>SUM(R254:R256)</f>
        <v>0</v>
      </c>
      <c r="S257" s="14">
        <f>J257+N257+R257</f>
        <v>0</v>
      </c>
    </row>
    <row r="258" spans="1:19" x14ac:dyDescent="0.2">
      <c r="A258" s="10"/>
      <c r="B258" s="11"/>
      <c r="C258" s="10"/>
      <c r="D258" s="10"/>
      <c r="E258" s="19" t="s">
        <v>19</v>
      </c>
      <c r="F258" s="10"/>
      <c r="G258" s="10"/>
      <c r="H258" s="20">
        <f>H245+H253+H257</f>
        <v>57.5</v>
      </c>
      <c r="I258" s="13"/>
      <c r="J258" s="20">
        <f>J245+J253+J257</f>
        <v>34500</v>
      </c>
      <c r="K258" s="13"/>
      <c r="L258" s="20">
        <f>L245+L253+L257</f>
        <v>27</v>
      </c>
      <c r="M258" s="13"/>
      <c r="N258" s="20">
        <f>N245+N253+N257</f>
        <v>46475</v>
      </c>
      <c r="O258" s="13"/>
      <c r="P258" s="13"/>
      <c r="Q258" s="13"/>
      <c r="R258" s="20">
        <f>R245+R253+R257</f>
        <v>6204</v>
      </c>
      <c r="S258" s="20">
        <f>SUM(S234:S257)</f>
        <v>87179</v>
      </c>
    </row>
    <row r="259" spans="1:19" x14ac:dyDescent="0.2">
      <c r="C259" s="22"/>
      <c r="R259" s="23">
        <f>J258+N258+R258</f>
        <v>87179</v>
      </c>
      <c r="S259" s="23" t="s">
        <v>0</v>
      </c>
    </row>
    <row r="260" spans="1:19" ht="20.25" x14ac:dyDescent="0.3">
      <c r="F260" t="s">
        <v>0</v>
      </c>
      <c r="H260" s="1" t="s">
        <v>103</v>
      </c>
    </row>
    <row r="262" spans="1:19" x14ac:dyDescent="0.2">
      <c r="A262" s="2" t="s">
        <v>2</v>
      </c>
      <c r="B262" s="2" t="s">
        <v>3</v>
      </c>
      <c r="C262" s="2" t="s">
        <v>4</v>
      </c>
      <c r="D262" s="2" t="s">
        <v>5</v>
      </c>
      <c r="E262" s="2" t="s">
        <v>6</v>
      </c>
      <c r="F262" s="3" t="s">
        <v>7</v>
      </c>
      <c r="G262" s="3" t="s">
        <v>8</v>
      </c>
      <c r="H262" s="4" t="s">
        <v>9</v>
      </c>
      <c r="I262" s="4"/>
      <c r="J262" s="4"/>
      <c r="K262" s="2"/>
      <c r="L262" s="4" t="s">
        <v>10</v>
      </c>
      <c r="M262" s="4"/>
      <c r="N262" s="4"/>
      <c r="O262" s="4" t="s">
        <v>11</v>
      </c>
      <c r="P262" s="4"/>
      <c r="Q262" s="4"/>
      <c r="R262" s="4"/>
    </row>
    <row r="263" spans="1:19" ht="25.5" x14ac:dyDescent="0.2">
      <c r="A263" s="5"/>
      <c r="B263" s="5"/>
      <c r="C263" s="5"/>
      <c r="D263" s="5"/>
      <c r="E263" s="5"/>
      <c r="F263" s="6"/>
      <c r="G263" s="6"/>
      <c r="H263" s="7" t="s">
        <v>12</v>
      </c>
      <c r="I263" s="8" t="s">
        <v>13</v>
      </c>
      <c r="J263" s="7" t="s">
        <v>14</v>
      </c>
      <c r="K263" s="9"/>
      <c r="L263" s="7" t="s">
        <v>12</v>
      </c>
      <c r="M263" s="7" t="s">
        <v>15</v>
      </c>
      <c r="N263" s="7" t="s">
        <v>14</v>
      </c>
      <c r="O263" s="8" t="s">
        <v>16</v>
      </c>
      <c r="P263" s="7" t="s">
        <v>12</v>
      </c>
      <c r="Q263" s="7" t="s">
        <v>15</v>
      </c>
      <c r="R263" s="7" t="s">
        <v>14</v>
      </c>
    </row>
    <row r="264" spans="1:19" ht="15.75" x14ac:dyDescent="0.25">
      <c r="A264" s="10"/>
      <c r="B264" s="11"/>
      <c r="C264" s="10"/>
      <c r="D264" s="11"/>
      <c r="E264" s="12" t="s">
        <v>91</v>
      </c>
      <c r="F264" s="10"/>
      <c r="G264" s="10"/>
      <c r="H264" s="13">
        <f>F264*G264</f>
        <v>0</v>
      </c>
      <c r="I264" s="13"/>
      <c r="J264" s="13">
        <f>H264*I264</f>
        <v>0</v>
      </c>
      <c r="K264" s="13"/>
      <c r="L264" s="13"/>
      <c r="M264" s="13"/>
      <c r="N264" s="13">
        <f>L264*M264</f>
        <v>0</v>
      </c>
      <c r="O264" s="13"/>
      <c r="P264" s="13"/>
      <c r="Q264" s="13"/>
      <c r="R264" s="13">
        <f>P264*Q264</f>
        <v>0</v>
      </c>
      <c r="S264" s="14"/>
    </row>
    <row r="265" spans="1:19" ht="15" x14ac:dyDescent="0.2">
      <c r="A265" s="10"/>
      <c r="B265" s="11"/>
      <c r="C265" s="10"/>
      <c r="D265" s="10"/>
      <c r="E265" s="15" t="s">
        <v>18</v>
      </c>
      <c r="F265" s="10"/>
      <c r="G265" s="10"/>
      <c r="H265" s="13">
        <f>F265*G265</f>
        <v>0</v>
      </c>
      <c r="I265" s="13"/>
      <c r="J265" s="13">
        <f>H265*I265</f>
        <v>0</v>
      </c>
      <c r="K265" s="13"/>
      <c r="L265" s="13"/>
      <c r="M265" s="13"/>
      <c r="N265" s="13">
        <f>L265*M265</f>
        <v>0</v>
      </c>
      <c r="O265" s="13"/>
      <c r="P265" s="13"/>
      <c r="Q265" s="13"/>
      <c r="R265" s="13">
        <f t="shared" ref="R265:R270" si="89">P265*Q265</f>
        <v>0</v>
      </c>
      <c r="S265" s="14"/>
    </row>
    <row r="266" spans="1:19" ht="15" x14ac:dyDescent="0.2">
      <c r="A266" s="10"/>
      <c r="B266" s="11"/>
      <c r="C266" s="16"/>
      <c r="D266" s="10"/>
      <c r="E266" s="17"/>
      <c r="F266" s="10"/>
      <c r="G266" s="10"/>
      <c r="H266" s="13">
        <f t="shared" ref="H266:H269" si="90">F266*G266</f>
        <v>0</v>
      </c>
      <c r="I266" s="13"/>
      <c r="J266" s="13">
        <f t="shared" ref="J266:J269" si="91">H266*I266</f>
        <v>0</v>
      </c>
      <c r="K266" s="13"/>
      <c r="L266" s="13"/>
      <c r="M266" s="13"/>
      <c r="N266" s="13">
        <f t="shared" ref="N266:N269" si="92">L266*M266</f>
        <v>0</v>
      </c>
      <c r="O266" s="13"/>
      <c r="P266" s="13"/>
      <c r="Q266" s="13"/>
      <c r="R266" s="13">
        <f t="shared" si="89"/>
        <v>0</v>
      </c>
      <c r="S266" s="18"/>
    </row>
    <row r="267" spans="1:19" ht="15" x14ac:dyDescent="0.2">
      <c r="A267" s="10">
        <v>1</v>
      </c>
      <c r="B267" s="11" t="s">
        <v>104</v>
      </c>
      <c r="C267" s="16">
        <v>45254</v>
      </c>
      <c r="D267" s="10">
        <v>1431</v>
      </c>
      <c r="E267" s="17" t="s">
        <v>105</v>
      </c>
      <c r="F267" s="10">
        <v>1</v>
      </c>
      <c r="G267" s="10">
        <v>2</v>
      </c>
      <c r="H267" s="13">
        <f t="shared" si="90"/>
        <v>2</v>
      </c>
      <c r="I267" s="13">
        <v>600</v>
      </c>
      <c r="J267" s="13">
        <f t="shared" si="91"/>
        <v>1200</v>
      </c>
      <c r="K267" s="13" t="s">
        <v>24</v>
      </c>
      <c r="L267" s="13">
        <v>0.5</v>
      </c>
      <c r="M267" s="13">
        <v>500</v>
      </c>
      <c r="N267" s="13">
        <f t="shared" si="92"/>
        <v>250</v>
      </c>
      <c r="O267" s="13"/>
      <c r="P267" s="13"/>
      <c r="Q267" s="13"/>
      <c r="R267" s="13">
        <f t="shared" si="89"/>
        <v>0</v>
      </c>
      <c r="S267" s="18"/>
    </row>
    <row r="268" spans="1:19" ht="15" x14ac:dyDescent="0.2">
      <c r="A268" s="10"/>
      <c r="B268" s="11"/>
      <c r="C268" s="16"/>
      <c r="D268" s="10"/>
      <c r="E268" s="17"/>
      <c r="F268" s="10"/>
      <c r="G268" s="10"/>
      <c r="H268" s="13">
        <f t="shared" si="90"/>
        <v>0</v>
      </c>
      <c r="I268" s="13"/>
      <c r="J268" s="13">
        <f t="shared" si="91"/>
        <v>0</v>
      </c>
      <c r="K268" s="13"/>
      <c r="L268" s="13"/>
      <c r="M268" s="13"/>
      <c r="N268" s="13">
        <f t="shared" si="92"/>
        <v>0</v>
      </c>
      <c r="O268" s="13"/>
      <c r="P268" s="13"/>
      <c r="Q268" s="13"/>
      <c r="R268" s="13">
        <f t="shared" si="89"/>
        <v>0</v>
      </c>
      <c r="S268" s="18"/>
    </row>
    <row r="269" spans="1:19" ht="25.5" x14ac:dyDescent="0.2">
      <c r="A269" s="10">
        <v>2</v>
      </c>
      <c r="B269" s="11" t="s">
        <v>106</v>
      </c>
      <c r="C269" s="16">
        <v>45237</v>
      </c>
      <c r="D269" s="10">
        <v>1305</v>
      </c>
      <c r="E269" s="17" t="s">
        <v>57</v>
      </c>
      <c r="F269" s="10">
        <v>0.5</v>
      </c>
      <c r="G269" s="10">
        <v>2</v>
      </c>
      <c r="H269" s="13">
        <f t="shared" si="90"/>
        <v>1</v>
      </c>
      <c r="I269" s="13">
        <v>600</v>
      </c>
      <c r="J269" s="13">
        <f t="shared" si="91"/>
        <v>600</v>
      </c>
      <c r="K269" s="13" t="s">
        <v>24</v>
      </c>
      <c r="L269" s="13">
        <v>0.5</v>
      </c>
      <c r="M269" s="13">
        <v>500</v>
      </c>
      <c r="N269" s="13">
        <f t="shared" si="92"/>
        <v>250</v>
      </c>
      <c r="O269" s="13"/>
      <c r="P269" s="13"/>
      <c r="Q269" s="13"/>
      <c r="R269" s="13">
        <f t="shared" si="89"/>
        <v>0</v>
      </c>
      <c r="S269" s="18"/>
    </row>
    <row r="270" spans="1:19" x14ac:dyDescent="0.2">
      <c r="A270" s="10"/>
      <c r="B270" s="11"/>
      <c r="C270" s="10"/>
      <c r="D270" s="10"/>
      <c r="E270" s="10"/>
      <c r="F270" s="10"/>
      <c r="G270" s="10"/>
      <c r="H270" s="13">
        <f>F270*G270</f>
        <v>0</v>
      </c>
      <c r="I270" s="13"/>
      <c r="J270" s="13">
        <f>H270*I270</f>
        <v>0</v>
      </c>
      <c r="K270" s="13"/>
      <c r="L270" s="13"/>
      <c r="M270" s="13"/>
      <c r="N270" s="13">
        <f>L270*M270</f>
        <v>0</v>
      </c>
      <c r="O270" s="13"/>
      <c r="P270" s="13"/>
      <c r="Q270" s="13"/>
      <c r="R270" s="13">
        <f t="shared" si="89"/>
        <v>0</v>
      </c>
      <c r="S270" s="18"/>
    </row>
    <row r="271" spans="1:19" x14ac:dyDescent="0.2">
      <c r="A271" s="10"/>
      <c r="B271" s="11"/>
      <c r="C271" s="10"/>
      <c r="D271" s="10"/>
      <c r="E271" s="19" t="s">
        <v>19</v>
      </c>
      <c r="F271" s="10"/>
      <c r="G271" s="10"/>
      <c r="H271" s="20">
        <f>SUM(H264:H270)</f>
        <v>3</v>
      </c>
      <c r="I271" s="13"/>
      <c r="J271" s="20">
        <f>SUM(J264:J270)</f>
        <v>1800</v>
      </c>
      <c r="K271" s="13"/>
      <c r="L271" s="20">
        <f>SUM(L264:L270)</f>
        <v>1</v>
      </c>
      <c r="M271" s="13"/>
      <c r="N271" s="20">
        <f>SUM(N264:N270)</f>
        <v>500</v>
      </c>
      <c r="O271" s="13"/>
      <c r="P271" s="13"/>
      <c r="Q271" s="13"/>
      <c r="R271" s="20">
        <f>SUM(R264:R270)</f>
        <v>0</v>
      </c>
      <c r="S271" s="14">
        <f>J271+N271+R271</f>
        <v>2300</v>
      </c>
    </row>
    <row r="272" spans="1:19" ht="15" x14ac:dyDescent="0.2">
      <c r="A272" s="10" t="s">
        <v>0</v>
      </c>
      <c r="B272" s="11"/>
      <c r="C272" s="10"/>
      <c r="D272" s="10"/>
      <c r="E272" s="15" t="s">
        <v>20</v>
      </c>
      <c r="F272" s="10"/>
      <c r="G272" s="10"/>
      <c r="H272" s="13">
        <f>F272*G272</f>
        <v>0</v>
      </c>
      <c r="I272" s="13"/>
      <c r="J272" s="13">
        <f>H272*I272</f>
        <v>0</v>
      </c>
      <c r="K272" s="13"/>
      <c r="L272" s="13"/>
      <c r="M272" s="13"/>
      <c r="N272" s="13">
        <f>L272*M272</f>
        <v>0</v>
      </c>
      <c r="O272" s="13"/>
      <c r="P272" s="13"/>
      <c r="Q272" s="13"/>
      <c r="R272" s="13">
        <f>P272</f>
        <v>0</v>
      </c>
      <c r="S272" s="21"/>
    </row>
    <row r="273" spans="1:19" ht="25.5" x14ac:dyDescent="0.2">
      <c r="A273" s="10">
        <v>1</v>
      </c>
      <c r="B273" s="11" t="s">
        <v>107</v>
      </c>
      <c r="C273" s="16">
        <v>45244</v>
      </c>
      <c r="D273" s="10"/>
      <c r="E273" s="15" t="s">
        <v>0</v>
      </c>
      <c r="F273" s="10">
        <v>1.5</v>
      </c>
      <c r="G273" s="10">
        <v>2</v>
      </c>
      <c r="H273" s="13">
        <f t="shared" ref="H273:H287" si="93">F273*G273</f>
        <v>3</v>
      </c>
      <c r="I273" s="13">
        <v>600</v>
      </c>
      <c r="J273" s="13">
        <f>H273*I273</f>
        <v>1800</v>
      </c>
      <c r="K273" s="13" t="s">
        <v>24</v>
      </c>
      <c r="L273" s="13">
        <v>0.5</v>
      </c>
      <c r="M273" s="13">
        <v>500</v>
      </c>
      <c r="N273" s="13">
        <f t="shared" ref="N273:N286" si="94">L273*M273</f>
        <v>250</v>
      </c>
      <c r="O273" s="13" t="s">
        <v>108</v>
      </c>
      <c r="P273" s="13">
        <v>1.5</v>
      </c>
      <c r="Q273" s="13">
        <v>575</v>
      </c>
      <c r="R273" s="13">
        <f>P273*Q273</f>
        <v>862.5</v>
      </c>
      <c r="S273" s="21"/>
    </row>
    <row r="274" spans="1:19" ht="15" x14ac:dyDescent="0.2">
      <c r="A274" s="10"/>
      <c r="B274" s="11"/>
      <c r="C274" s="10"/>
      <c r="D274" s="10"/>
      <c r="E274" s="15"/>
      <c r="F274" s="10"/>
      <c r="G274" s="10"/>
      <c r="H274" s="13">
        <f t="shared" si="93"/>
        <v>0</v>
      </c>
      <c r="I274" s="13"/>
      <c r="J274" s="13">
        <f>H274*I274</f>
        <v>0</v>
      </c>
      <c r="K274" s="13"/>
      <c r="L274" s="13"/>
      <c r="M274" s="13"/>
      <c r="N274" s="13">
        <f t="shared" si="94"/>
        <v>0</v>
      </c>
      <c r="O274" s="13" t="s">
        <v>30</v>
      </c>
      <c r="P274" s="13">
        <v>1</v>
      </c>
      <c r="Q274" s="13">
        <v>596</v>
      </c>
      <c r="R274" s="13">
        <f t="shared" ref="R274:R287" si="95">P274*Q274</f>
        <v>596</v>
      </c>
      <c r="S274" s="21"/>
    </row>
    <row r="275" spans="1:19" ht="15" x14ac:dyDescent="0.2">
      <c r="A275" s="10"/>
      <c r="B275" s="11"/>
      <c r="C275" s="10"/>
      <c r="D275" s="10"/>
      <c r="E275" s="15"/>
      <c r="F275" s="10"/>
      <c r="G275" s="10"/>
      <c r="H275" s="13">
        <f t="shared" si="93"/>
        <v>0</v>
      </c>
      <c r="I275" s="13"/>
      <c r="J275" s="13">
        <f t="shared" ref="J275:J287" si="96">H275*I275</f>
        <v>0</v>
      </c>
      <c r="K275" s="13"/>
      <c r="L275" s="13"/>
      <c r="M275" s="13"/>
      <c r="N275" s="13">
        <f t="shared" si="94"/>
        <v>0</v>
      </c>
      <c r="O275" s="13"/>
      <c r="P275" s="13"/>
      <c r="Q275" s="13"/>
      <c r="R275" s="13">
        <f t="shared" si="95"/>
        <v>0</v>
      </c>
      <c r="S275" s="21"/>
    </row>
    <row r="276" spans="1:19" ht="153" x14ac:dyDescent="0.2">
      <c r="A276" s="10">
        <v>2</v>
      </c>
      <c r="B276" s="11" t="s">
        <v>109</v>
      </c>
      <c r="C276" s="16">
        <v>45251</v>
      </c>
      <c r="D276" s="10"/>
      <c r="E276" s="15" t="s">
        <v>79</v>
      </c>
      <c r="F276" s="10">
        <v>7</v>
      </c>
      <c r="G276" s="10">
        <v>2</v>
      </c>
      <c r="H276" s="13">
        <f t="shared" si="93"/>
        <v>14</v>
      </c>
      <c r="I276" s="13">
        <v>600</v>
      </c>
      <c r="J276" s="13">
        <f t="shared" si="96"/>
        <v>8400</v>
      </c>
      <c r="K276" s="24" t="s">
        <v>24</v>
      </c>
      <c r="L276" s="13">
        <v>2</v>
      </c>
      <c r="M276" s="13">
        <v>500</v>
      </c>
      <c r="N276" s="13">
        <f t="shared" si="94"/>
        <v>1000</v>
      </c>
      <c r="O276" s="24" t="s">
        <v>110</v>
      </c>
      <c r="P276" s="13">
        <v>4</v>
      </c>
      <c r="Q276" s="13">
        <v>2242</v>
      </c>
      <c r="R276" s="13">
        <f t="shared" si="95"/>
        <v>8968</v>
      </c>
      <c r="S276" s="21"/>
    </row>
    <row r="277" spans="1:19" ht="25.5" x14ac:dyDescent="0.2">
      <c r="A277" s="10"/>
      <c r="B277" s="11"/>
      <c r="C277" s="10"/>
      <c r="D277" s="10"/>
      <c r="E277" s="15"/>
      <c r="F277" s="10"/>
      <c r="G277" s="10"/>
      <c r="H277" s="13">
        <f t="shared" si="93"/>
        <v>0</v>
      </c>
      <c r="I277" s="13"/>
      <c r="J277" s="13">
        <f t="shared" si="96"/>
        <v>0</v>
      </c>
      <c r="K277" s="24" t="s">
        <v>86</v>
      </c>
      <c r="L277" s="13">
        <v>4</v>
      </c>
      <c r="M277" s="13">
        <v>2000</v>
      </c>
      <c r="N277" s="13">
        <f t="shared" si="94"/>
        <v>8000</v>
      </c>
      <c r="O277" s="24" t="s">
        <v>111</v>
      </c>
      <c r="P277" s="13">
        <v>1</v>
      </c>
      <c r="Q277" s="13">
        <v>335</v>
      </c>
      <c r="R277" s="13">
        <f t="shared" si="95"/>
        <v>335</v>
      </c>
      <c r="S277" s="21"/>
    </row>
    <row r="278" spans="1:19" ht="15" x14ac:dyDescent="0.2">
      <c r="A278" s="10"/>
      <c r="B278" s="11"/>
      <c r="C278" s="10"/>
      <c r="D278" s="10"/>
      <c r="E278" s="15"/>
      <c r="F278" s="10"/>
      <c r="G278" s="10"/>
      <c r="H278" s="13">
        <f t="shared" si="93"/>
        <v>0</v>
      </c>
      <c r="I278" s="13"/>
      <c r="J278" s="13">
        <f t="shared" si="96"/>
        <v>0</v>
      </c>
      <c r="K278" s="24"/>
      <c r="L278" s="13"/>
      <c r="M278" s="13"/>
      <c r="N278" s="13">
        <f t="shared" si="94"/>
        <v>0</v>
      </c>
      <c r="O278" s="24" t="s">
        <v>64</v>
      </c>
      <c r="P278" s="13">
        <v>1</v>
      </c>
      <c r="Q278" s="13">
        <v>317</v>
      </c>
      <c r="R278" s="13">
        <f t="shared" si="95"/>
        <v>317</v>
      </c>
      <c r="S278" s="21"/>
    </row>
    <row r="279" spans="1:19" ht="15" x14ac:dyDescent="0.2">
      <c r="A279" s="10"/>
      <c r="B279" s="11"/>
      <c r="C279" s="10"/>
      <c r="D279" s="10"/>
      <c r="E279" s="15"/>
      <c r="F279" s="10"/>
      <c r="G279" s="10"/>
      <c r="H279" s="13">
        <f t="shared" si="93"/>
        <v>0</v>
      </c>
      <c r="I279" s="13"/>
      <c r="J279" s="13">
        <f t="shared" si="96"/>
        <v>0</v>
      </c>
      <c r="K279" s="24"/>
      <c r="L279" s="13"/>
      <c r="M279" s="13"/>
      <c r="N279" s="13">
        <f t="shared" si="94"/>
        <v>0</v>
      </c>
      <c r="O279" s="24" t="s">
        <v>85</v>
      </c>
      <c r="P279" s="13">
        <v>1</v>
      </c>
      <c r="Q279" s="13">
        <v>651</v>
      </c>
      <c r="R279" s="13">
        <f t="shared" si="95"/>
        <v>651</v>
      </c>
      <c r="S279" s="21"/>
    </row>
    <row r="280" spans="1:19" ht="15" x14ac:dyDescent="0.2">
      <c r="A280" s="10"/>
      <c r="B280" s="11"/>
      <c r="C280" s="10"/>
      <c r="D280" s="10"/>
      <c r="E280" s="15"/>
      <c r="F280" s="10"/>
      <c r="G280" s="10"/>
      <c r="H280" s="13">
        <f t="shared" si="93"/>
        <v>0</v>
      </c>
      <c r="I280" s="13"/>
      <c r="J280" s="13">
        <f t="shared" si="96"/>
        <v>0</v>
      </c>
      <c r="K280" s="13"/>
      <c r="L280" s="13"/>
      <c r="M280" s="13"/>
      <c r="N280" s="13">
        <f t="shared" si="94"/>
        <v>0</v>
      </c>
      <c r="O280" s="24" t="s">
        <v>87</v>
      </c>
      <c r="P280" s="13">
        <v>1</v>
      </c>
      <c r="Q280" s="13">
        <v>735</v>
      </c>
      <c r="R280" s="13">
        <f t="shared" si="95"/>
        <v>735</v>
      </c>
      <c r="S280" s="21"/>
    </row>
    <row r="281" spans="1:19" ht="15" x14ac:dyDescent="0.2">
      <c r="A281" s="10"/>
      <c r="B281" s="11"/>
      <c r="C281" s="10"/>
      <c r="D281" s="10"/>
      <c r="E281" s="15"/>
      <c r="F281" s="10"/>
      <c r="G281" s="10"/>
      <c r="H281" s="13">
        <f t="shared" si="93"/>
        <v>0</v>
      </c>
      <c r="I281" s="13"/>
      <c r="J281" s="13">
        <f t="shared" si="96"/>
        <v>0</v>
      </c>
      <c r="K281" s="13"/>
      <c r="L281" s="13"/>
      <c r="M281" s="13"/>
      <c r="N281" s="13">
        <f t="shared" si="94"/>
        <v>0</v>
      </c>
      <c r="O281" s="24" t="s">
        <v>42</v>
      </c>
      <c r="P281" s="13">
        <v>1</v>
      </c>
      <c r="Q281" s="13">
        <v>113</v>
      </c>
      <c r="R281" s="13">
        <f t="shared" si="95"/>
        <v>113</v>
      </c>
      <c r="S281" s="21"/>
    </row>
    <row r="282" spans="1:19" ht="15" x14ac:dyDescent="0.2">
      <c r="A282" s="10"/>
      <c r="B282" s="11"/>
      <c r="C282" s="10"/>
      <c r="D282" s="10"/>
      <c r="E282" s="15"/>
      <c r="F282" s="10"/>
      <c r="G282" s="10"/>
      <c r="H282" s="13">
        <f t="shared" si="93"/>
        <v>0</v>
      </c>
      <c r="I282" s="13"/>
      <c r="J282" s="13">
        <f t="shared" si="96"/>
        <v>0</v>
      </c>
      <c r="K282" s="13"/>
      <c r="L282" s="13"/>
      <c r="M282" s="13"/>
      <c r="N282" s="13">
        <f t="shared" si="94"/>
        <v>0</v>
      </c>
      <c r="O282" s="24" t="s">
        <v>112</v>
      </c>
      <c r="P282" s="13">
        <v>1</v>
      </c>
      <c r="Q282" s="13">
        <v>14</v>
      </c>
      <c r="R282" s="13">
        <f t="shared" si="95"/>
        <v>14</v>
      </c>
      <c r="S282" s="21"/>
    </row>
    <row r="283" spans="1:19" ht="15" x14ac:dyDescent="0.2">
      <c r="A283" s="10"/>
      <c r="B283" s="11"/>
      <c r="C283" s="10"/>
      <c r="D283" s="10"/>
      <c r="E283" s="15"/>
      <c r="F283" s="10"/>
      <c r="G283" s="10"/>
      <c r="H283" s="13">
        <f t="shared" si="93"/>
        <v>0</v>
      </c>
      <c r="I283" s="13"/>
      <c r="J283" s="13">
        <f t="shared" si="96"/>
        <v>0</v>
      </c>
      <c r="K283" s="13"/>
      <c r="L283" s="13"/>
      <c r="M283" s="13"/>
      <c r="N283" s="13">
        <f t="shared" si="94"/>
        <v>0</v>
      </c>
      <c r="O283" s="24" t="s">
        <v>113</v>
      </c>
      <c r="P283" s="13">
        <v>1</v>
      </c>
      <c r="Q283" s="13">
        <v>38</v>
      </c>
      <c r="R283" s="13">
        <f t="shared" si="95"/>
        <v>38</v>
      </c>
      <c r="S283" s="21"/>
    </row>
    <row r="284" spans="1:19" ht="15" x14ac:dyDescent="0.2">
      <c r="A284" s="10"/>
      <c r="B284" s="11"/>
      <c r="C284" s="10"/>
      <c r="D284" s="10"/>
      <c r="E284" s="15"/>
      <c r="F284" s="10"/>
      <c r="G284" s="10"/>
      <c r="H284" s="13">
        <f t="shared" si="93"/>
        <v>0</v>
      </c>
      <c r="I284" s="13"/>
      <c r="J284" s="13">
        <f t="shared" si="96"/>
        <v>0</v>
      </c>
      <c r="K284" s="13"/>
      <c r="L284" s="13"/>
      <c r="M284" s="13"/>
      <c r="N284" s="13">
        <f t="shared" si="94"/>
        <v>0</v>
      </c>
      <c r="O284" s="13" t="s">
        <v>30</v>
      </c>
      <c r="P284" s="13">
        <v>1</v>
      </c>
      <c r="Q284" s="13">
        <v>596</v>
      </c>
      <c r="R284" s="13">
        <f t="shared" si="95"/>
        <v>596</v>
      </c>
      <c r="S284" s="21"/>
    </row>
    <row r="285" spans="1:19" ht="25.5" x14ac:dyDescent="0.2">
      <c r="A285" s="10"/>
      <c r="B285" s="11"/>
      <c r="C285" s="10"/>
      <c r="D285" s="10"/>
      <c r="E285" s="15"/>
      <c r="F285" s="10"/>
      <c r="G285" s="10"/>
      <c r="H285" s="13">
        <f t="shared" si="93"/>
        <v>0</v>
      </c>
      <c r="I285" s="13"/>
      <c r="J285" s="13">
        <f t="shared" si="96"/>
        <v>0</v>
      </c>
      <c r="K285" s="13"/>
      <c r="L285" s="13"/>
      <c r="M285" s="13"/>
      <c r="N285" s="13">
        <f t="shared" si="94"/>
        <v>0</v>
      </c>
      <c r="O285" s="24" t="s">
        <v>114</v>
      </c>
      <c r="P285" s="13">
        <v>0.2</v>
      </c>
      <c r="Q285" s="13">
        <v>222</v>
      </c>
      <c r="R285" s="13">
        <f t="shared" si="95"/>
        <v>44.400000000000006</v>
      </c>
      <c r="S285" s="21"/>
    </row>
    <row r="286" spans="1:19" ht="15" x14ac:dyDescent="0.2">
      <c r="A286" s="10"/>
      <c r="B286" s="11"/>
      <c r="C286" s="10"/>
      <c r="D286" s="10"/>
      <c r="E286" s="15"/>
      <c r="F286" s="10"/>
      <c r="G286" s="10"/>
      <c r="H286" s="13">
        <f t="shared" si="93"/>
        <v>0</v>
      </c>
      <c r="I286" s="13"/>
      <c r="J286" s="13">
        <f t="shared" si="96"/>
        <v>0</v>
      </c>
      <c r="K286" s="13"/>
      <c r="L286" s="13"/>
      <c r="M286" s="13"/>
      <c r="N286" s="13">
        <f t="shared" si="94"/>
        <v>0</v>
      </c>
      <c r="O286" s="24" t="s">
        <v>115</v>
      </c>
      <c r="P286" s="13">
        <v>0.25</v>
      </c>
      <c r="Q286" s="13">
        <v>1397</v>
      </c>
      <c r="R286" s="13">
        <f t="shared" si="95"/>
        <v>349.25</v>
      </c>
      <c r="S286" s="21"/>
    </row>
    <row r="287" spans="1:19" x14ac:dyDescent="0.2">
      <c r="A287" s="10"/>
      <c r="B287" s="11"/>
      <c r="C287" s="10"/>
      <c r="D287" s="10"/>
      <c r="E287" s="10"/>
      <c r="F287" s="10"/>
      <c r="G287" s="10"/>
      <c r="H287" s="13">
        <f t="shared" si="93"/>
        <v>0</v>
      </c>
      <c r="I287" s="13"/>
      <c r="J287" s="13">
        <f t="shared" si="96"/>
        <v>0</v>
      </c>
      <c r="K287" s="13"/>
      <c r="L287" s="13"/>
      <c r="M287" s="13"/>
      <c r="N287" s="13">
        <f>L287*M287</f>
        <v>0</v>
      </c>
      <c r="O287" s="24"/>
      <c r="P287" s="13"/>
      <c r="Q287" s="13"/>
      <c r="R287" s="13">
        <f t="shared" si="95"/>
        <v>0</v>
      </c>
      <c r="S287" s="14"/>
    </row>
    <row r="288" spans="1:19" x14ac:dyDescent="0.2">
      <c r="A288" s="10"/>
      <c r="B288" s="11"/>
      <c r="C288" s="10"/>
      <c r="D288" s="10"/>
      <c r="E288" s="19" t="s">
        <v>19</v>
      </c>
      <c r="F288" s="10"/>
      <c r="G288" s="10"/>
      <c r="H288" s="20">
        <f>SUM(H272:H287)</f>
        <v>17</v>
      </c>
      <c r="I288" s="13"/>
      <c r="J288" s="20">
        <f>SUM(J272:J287)</f>
        <v>10200</v>
      </c>
      <c r="K288" s="13"/>
      <c r="L288" s="20">
        <f>SUM(L272:L287)</f>
        <v>6.5</v>
      </c>
      <c r="M288" s="13"/>
      <c r="N288" s="20">
        <f>SUM(N272:N287)</f>
        <v>9250</v>
      </c>
      <c r="O288" s="24"/>
      <c r="P288" s="13"/>
      <c r="Q288" s="13"/>
      <c r="R288" s="20">
        <f>SUM(R272:R287)</f>
        <v>13619.15</v>
      </c>
      <c r="S288" s="14">
        <f>J288+N288+R288</f>
        <v>33069.15</v>
      </c>
    </row>
    <row r="289" spans="1:19" ht="15" x14ac:dyDescent="0.2">
      <c r="A289" s="10"/>
      <c r="B289" s="11"/>
      <c r="C289" s="10"/>
      <c r="D289" s="10"/>
      <c r="E289" s="15" t="s">
        <v>21</v>
      </c>
      <c r="F289" s="10"/>
      <c r="G289" s="10"/>
      <c r="H289" s="13">
        <f>F289*G289</f>
        <v>0</v>
      </c>
      <c r="I289" s="13"/>
      <c r="J289" s="13">
        <f>H289*I289</f>
        <v>0</v>
      </c>
      <c r="K289" s="13"/>
      <c r="L289" s="13"/>
      <c r="M289" s="13"/>
      <c r="N289" s="13">
        <f>L289*M289</f>
        <v>0</v>
      </c>
      <c r="O289" s="24"/>
      <c r="P289" s="13"/>
      <c r="Q289" s="13"/>
      <c r="R289" s="13">
        <f>P289*Q289</f>
        <v>0</v>
      </c>
      <c r="S289" s="21"/>
    </row>
    <row r="290" spans="1:19" ht="15" x14ac:dyDescent="0.2">
      <c r="A290" s="10"/>
      <c r="B290" s="11"/>
      <c r="C290" s="16"/>
      <c r="D290" s="10"/>
      <c r="E290" s="15"/>
      <c r="F290" s="10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21"/>
    </row>
    <row r="291" spans="1:19" ht="15" x14ac:dyDescent="0.2">
      <c r="A291" s="10"/>
      <c r="B291" s="11"/>
      <c r="C291" s="16"/>
      <c r="D291" s="10"/>
      <c r="E291" s="15"/>
      <c r="F291" s="10"/>
      <c r="G291" s="10"/>
      <c r="H291" s="13">
        <f>F291*G291</f>
        <v>0</v>
      </c>
      <c r="I291" s="13"/>
      <c r="J291" s="13">
        <f t="shared" ref="J291:J292" si="97">H291*I291</f>
        <v>0</v>
      </c>
      <c r="K291" s="13"/>
      <c r="L291" s="13"/>
      <c r="M291" s="13"/>
      <c r="N291" s="13">
        <f>L291*M291</f>
        <v>0</v>
      </c>
      <c r="O291" s="13"/>
      <c r="P291" s="13"/>
      <c r="Q291" s="13"/>
      <c r="R291" s="13">
        <f t="shared" ref="R291:R292" si="98">P291*Q291</f>
        <v>0</v>
      </c>
      <c r="S291" s="21"/>
    </row>
    <row r="292" spans="1:19" x14ac:dyDescent="0.2">
      <c r="A292" s="10"/>
      <c r="B292" s="11"/>
      <c r="C292" s="10"/>
      <c r="D292" s="10"/>
      <c r="E292" s="10"/>
      <c r="F292" s="10"/>
      <c r="G292" s="10"/>
      <c r="H292" s="13">
        <f>F292*G292</f>
        <v>0</v>
      </c>
      <c r="I292" s="13"/>
      <c r="J292" s="13">
        <f t="shared" si="97"/>
        <v>0</v>
      </c>
      <c r="K292" s="13"/>
      <c r="L292" s="13"/>
      <c r="M292" s="13"/>
      <c r="N292" s="13">
        <f>L292*M292</f>
        <v>0</v>
      </c>
      <c r="O292" s="13"/>
      <c r="P292" s="13"/>
      <c r="Q292" s="13"/>
      <c r="R292" s="13">
        <f t="shared" si="98"/>
        <v>0</v>
      </c>
      <c r="S292" s="21"/>
    </row>
    <row r="293" spans="1:19" x14ac:dyDescent="0.2">
      <c r="A293" s="10"/>
      <c r="B293" s="11"/>
      <c r="C293" s="10"/>
      <c r="D293" s="10"/>
      <c r="E293" s="19" t="s">
        <v>19</v>
      </c>
      <c r="F293" s="10"/>
      <c r="G293" s="10"/>
      <c r="H293" s="20">
        <f>SUM(H289:H292)</f>
        <v>0</v>
      </c>
      <c r="I293" s="13"/>
      <c r="J293" s="20">
        <f>SUM(J290:J292)</f>
        <v>0</v>
      </c>
      <c r="K293" s="13"/>
      <c r="L293" s="20">
        <f>SUM(L289:L292)</f>
        <v>0</v>
      </c>
      <c r="M293" s="13"/>
      <c r="N293" s="20">
        <f>SUM(N289:N292)</f>
        <v>0</v>
      </c>
      <c r="O293" s="13"/>
      <c r="P293" s="13"/>
      <c r="Q293" s="13"/>
      <c r="R293" s="20">
        <f>SUM(R289:R292)</f>
        <v>0</v>
      </c>
      <c r="S293" s="14">
        <f>J293+N293+R293</f>
        <v>0</v>
      </c>
    </row>
    <row r="294" spans="1:19" x14ac:dyDescent="0.2">
      <c r="A294" s="10"/>
      <c r="B294" s="11"/>
      <c r="C294" s="10"/>
      <c r="D294" s="10"/>
      <c r="E294" s="19" t="s">
        <v>19</v>
      </c>
      <c r="F294" s="10"/>
      <c r="G294" s="10"/>
      <c r="H294" s="20">
        <f>H271+H288+H293</f>
        <v>20</v>
      </c>
      <c r="I294" s="13"/>
      <c r="J294" s="20">
        <f>J271+J288+J293</f>
        <v>12000</v>
      </c>
      <c r="K294" s="13"/>
      <c r="L294" s="20">
        <f>L271+L288+L293</f>
        <v>7.5</v>
      </c>
      <c r="M294" s="13"/>
      <c r="N294" s="20">
        <f>N271+N288+N293</f>
        <v>9750</v>
      </c>
      <c r="O294" s="13"/>
      <c r="P294" s="13"/>
      <c r="Q294" s="13"/>
      <c r="R294" s="20">
        <f>R271+R288+R293</f>
        <v>13619.15</v>
      </c>
      <c r="S294" s="20">
        <f>SUM(S264:S293)</f>
        <v>35369.15</v>
      </c>
    </row>
    <row r="295" spans="1:19" x14ac:dyDescent="0.2">
      <c r="C295" s="22"/>
      <c r="R295" s="23">
        <f>J294+N294+R294</f>
        <v>35369.15</v>
      </c>
      <c r="S295" s="23" t="s">
        <v>0</v>
      </c>
    </row>
    <row r="296" spans="1:19" ht="20.25" x14ac:dyDescent="0.3">
      <c r="F296" t="s">
        <v>0</v>
      </c>
      <c r="H296" s="1" t="s">
        <v>116</v>
      </c>
    </row>
    <row r="298" spans="1:19" x14ac:dyDescent="0.2">
      <c r="A298" s="2" t="s">
        <v>2</v>
      </c>
      <c r="B298" s="2" t="s">
        <v>3</v>
      </c>
      <c r="C298" s="2" t="s">
        <v>4</v>
      </c>
      <c r="D298" s="2" t="s">
        <v>5</v>
      </c>
      <c r="E298" s="2" t="s">
        <v>6</v>
      </c>
      <c r="F298" s="3" t="s">
        <v>7</v>
      </c>
      <c r="G298" s="3" t="s">
        <v>8</v>
      </c>
      <c r="H298" s="4" t="s">
        <v>9</v>
      </c>
      <c r="I298" s="4"/>
      <c r="J298" s="4"/>
      <c r="K298" s="2"/>
      <c r="L298" s="4" t="s">
        <v>10</v>
      </c>
      <c r="M298" s="4"/>
      <c r="N298" s="4"/>
      <c r="O298" s="4" t="s">
        <v>11</v>
      </c>
      <c r="P298" s="4"/>
      <c r="Q298" s="4"/>
      <c r="R298" s="4"/>
    </row>
    <row r="299" spans="1:19" ht="25.5" x14ac:dyDescent="0.2">
      <c r="A299" s="5"/>
      <c r="B299" s="5"/>
      <c r="C299" s="5"/>
      <c r="D299" s="5"/>
      <c r="E299" s="5"/>
      <c r="F299" s="6"/>
      <c r="G299" s="6"/>
      <c r="H299" s="7" t="s">
        <v>12</v>
      </c>
      <c r="I299" s="8" t="s">
        <v>13</v>
      </c>
      <c r="J299" s="7" t="s">
        <v>14</v>
      </c>
      <c r="K299" s="9"/>
      <c r="L299" s="7" t="s">
        <v>12</v>
      </c>
      <c r="M299" s="7" t="s">
        <v>15</v>
      </c>
      <c r="N299" s="7" t="s">
        <v>14</v>
      </c>
      <c r="O299" s="8" t="s">
        <v>16</v>
      </c>
      <c r="P299" s="7" t="s">
        <v>12</v>
      </c>
      <c r="Q299" s="7" t="s">
        <v>15</v>
      </c>
      <c r="R299" s="7" t="s">
        <v>14</v>
      </c>
    </row>
    <row r="300" spans="1:19" ht="15.75" x14ac:dyDescent="0.25">
      <c r="A300" s="10"/>
      <c r="B300" s="11"/>
      <c r="C300" s="10"/>
      <c r="D300" s="11"/>
      <c r="E300" s="12" t="s">
        <v>91</v>
      </c>
      <c r="F300" s="10"/>
      <c r="G300" s="10"/>
      <c r="H300" s="13">
        <f>F300*G300</f>
        <v>0</v>
      </c>
      <c r="I300" s="13"/>
      <c r="J300" s="13">
        <f>H300*I300</f>
        <v>0</v>
      </c>
      <c r="K300" s="13"/>
      <c r="L300" s="13"/>
      <c r="M300" s="13"/>
      <c r="N300" s="13">
        <f>L300*M300</f>
        <v>0</v>
      </c>
      <c r="O300" s="13"/>
      <c r="P300" s="13"/>
      <c r="Q300" s="13"/>
      <c r="R300" s="13">
        <f>P300*Q300</f>
        <v>0</v>
      </c>
      <c r="S300" s="14"/>
    </row>
    <row r="301" spans="1:19" ht="15" x14ac:dyDescent="0.2">
      <c r="A301" s="10"/>
      <c r="B301" s="11"/>
      <c r="C301" s="10"/>
      <c r="D301" s="10"/>
      <c r="E301" s="15" t="s">
        <v>18</v>
      </c>
      <c r="F301" s="10"/>
      <c r="G301" s="10"/>
      <c r="H301" s="13">
        <f>F301*G301</f>
        <v>0</v>
      </c>
      <c r="I301" s="13"/>
      <c r="J301" s="13">
        <f>H301*I301</f>
        <v>0</v>
      </c>
      <c r="K301" s="13"/>
      <c r="L301" s="13"/>
      <c r="M301" s="13"/>
      <c r="N301" s="13">
        <f>L301*M301</f>
        <v>0</v>
      </c>
      <c r="O301" s="13"/>
      <c r="P301" s="13"/>
      <c r="Q301" s="13"/>
      <c r="R301" s="13">
        <f t="shared" ref="R301:R303" si="99">P301*Q301</f>
        <v>0</v>
      </c>
      <c r="S301" s="14"/>
    </row>
    <row r="302" spans="1:19" ht="15" x14ac:dyDescent="0.2">
      <c r="A302" s="10"/>
      <c r="B302" s="11"/>
      <c r="C302" s="16"/>
      <c r="D302" s="10"/>
      <c r="E302" s="17"/>
      <c r="F302" s="10"/>
      <c r="G302" s="10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8"/>
    </row>
    <row r="303" spans="1:19" x14ac:dyDescent="0.2">
      <c r="A303" s="10"/>
      <c r="B303" s="11"/>
      <c r="C303" s="10"/>
      <c r="D303" s="10"/>
      <c r="E303" s="10"/>
      <c r="F303" s="10"/>
      <c r="G303" s="10"/>
      <c r="H303" s="13">
        <f>F303*G303</f>
        <v>0</v>
      </c>
      <c r="I303" s="13"/>
      <c r="J303" s="13">
        <f>H303*I303</f>
        <v>0</v>
      </c>
      <c r="K303" s="13"/>
      <c r="L303" s="13"/>
      <c r="M303" s="13"/>
      <c r="N303" s="13">
        <f>L303*M303</f>
        <v>0</v>
      </c>
      <c r="O303" s="13"/>
      <c r="P303" s="13"/>
      <c r="Q303" s="13"/>
      <c r="R303" s="13">
        <f t="shared" si="99"/>
        <v>0</v>
      </c>
      <c r="S303" s="18"/>
    </row>
    <row r="304" spans="1:19" x14ac:dyDescent="0.2">
      <c r="A304" s="10"/>
      <c r="B304" s="11"/>
      <c r="C304" s="10"/>
      <c r="D304" s="10"/>
      <c r="E304" s="19" t="s">
        <v>19</v>
      </c>
      <c r="F304" s="10"/>
      <c r="G304" s="10"/>
      <c r="H304" s="20">
        <f>SUM(H300:H303)</f>
        <v>0</v>
      </c>
      <c r="I304" s="13"/>
      <c r="J304" s="20">
        <f>SUM(J300:J303)</f>
        <v>0</v>
      </c>
      <c r="K304" s="13"/>
      <c r="L304" s="20">
        <f>SUM(L300:L303)</f>
        <v>0</v>
      </c>
      <c r="M304" s="13"/>
      <c r="N304" s="20">
        <f>SUM(N300:N303)</f>
        <v>0</v>
      </c>
      <c r="O304" s="13"/>
      <c r="P304" s="13"/>
      <c r="Q304" s="13"/>
      <c r="R304" s="20">
        <f>SUM(R300:R303)</f>
        <v>0</v>
      </c>
      <c r="S304" s="14">
        <f>J304+N304+R304</f>
        <v>0</v>
      </c>
    </row>
    <row r="305" spans="1:19" x14ac:dyDescent="0.2">
      <c r="A305" s="10"/>
      <c r="B305" s="11"/>
      <c r="C305" s="10"/>
      <c r="D305" s="10"/>
      <c r="E305" s="19"/>
      <c r="F305" s="10"/>
      <c r="G305" s="10"/>
      <c r="H305" s="20"/>
      <c r="I305" s="13"/>
      <c r="J305" s="20"/>
      <c r="K305" s="13"/>
      <c r="L305" s="20"/>
      <c r="M305" s="13"/>
      <c r="N305" s="20"/>
      <c r="O305" s="13"/>
      <c r="P305" s="13"/>
      <c r="Q305" s="13"/>
      <c r="R305" s="20"/>
      <c r="S305" s="14"/>
    </row>
    <row r="306" spans="1:19" ht="15" x14ac:dyDescent="0.2">
      <c r="A306" s="10"/>
      <c r="B306" s="11"/>
      <c r="C306" s="10"/>
      <c r="D306" s="10"/>
      <c r="E306" s="15" t="s">
        <v>20</v>
      </c>
      <c r="F306" s="10"/>
      <c r="G306" s="10"/>
      <c r="H306" s="20"/>
      <c r="I306" s="13"/>
      <c r="J306" s="20"/>
      <c r="K306" s="13"/>
      <c r="L306" s="20"/>
      <c r="M306" s="13"/>
      <c r="N306" s="20"/>
      <c r="O306" s="13"/>
      <c r="P306" s="13"/>
      <c r="Q306" s="13"/>
      <c r="R306" s="20"/>
      <c r="S306" s="14"/>
    </row>
    <row r="307" spans="1:19" ht="38.25" x14ac:dyDescent="0.2">
      <c r="A307" s="10">
        <v>1</v>
      </c>
      <c r="B307" s="11" t="s">
        <v>117</v>
      </c>
      <c r="C307" s="16">
        <v>45267</v>
      </c>
      <c r="D307" s="10"/>
      <c r="E307" s="15" t="s">
        <v>118</v>
      </c>
      <c r="F307" s="10"/>
      <c r="G307" s="1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5">
        <v>34500</v>
      </c>
      <c r="S307" s="21"/>
    </row>
    <row r="308" spans="1:19" ht="15" x14ac:dyDescent="0.2">
      <c r="A308" s="10"/>
      <c r="B308" s="11"/>
      <c r="C308" s="16"/>
      <c r="D308" s="10"/>
      <c r="E308" s="15"/>
      <c r="F308" s="10"/>
      <c r="G308" s="1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21"/>
    </row>
    <row r="309" spans="1:19" x14ac:dyDescent="0.2">
      <c r="A309" s="10"/>
      <c r="B309" s="11"/>
      <c r="C309" s="10"/>
      <c r="D309" s="10"/>
      <c r="E309" s="10"/>
      <c r="F309" s="10"/>
      <c r="G309" s="10"/>
      <c r="H309" s="13">
        <f t="shared" ref="H309" si="100">F309*G309</f>
        <v>0</v>
      </c>
      <c r="I309" s="13"/>
      <c r="J309" s="13">
        <f t="shared" ref="J309" si="101">H309*I309</f>
        <v>0</v>
      </c>
      <c r="K309" s="13"/>
      <c r="L309" s="13"/>
      <c r="M309" s="13"/>
      <c r="N309" s="13">
        <f>L309*M309</f>
        <v>0</v>
      </c>
      <c r="O309" s="13"/>
      <c r="P309" s="13"/>
      <c r="Q309" s="13"/>
      <c r="R309" s="13">
        <f t="shared" ref="R309" si="102">P309*Q309</f>
        <v>0</v>
      </c>
      <c r="S309" s="14"/>
    </row>
    <row r="310" spans="1:19" x14ac:dyDescent="0.2">
      <c r="A310" s="10"/>
      <c r="B310" s="11"/>
      <c r="C310" s="10"/>
      <c r="D310" s="10"/>
      <c r="E310" s="19" t="s">
        <v>19</v>
      </c>
      <c r="F310" s="10"/>
      <c r="G310" s="10"/>
      <c r="H310" s="20">
        <f>SUM(H307:H309)</f>
        <v>0</v>
      </c>
      <c r="I310" s="13"/>
      <c r="J310" s="20">
        <f>SUM(J307:J309)</f>
        <v>0</v>
      </c>
      <c r="K310" s="13"/>
      <c r="L310" s="20">
        <f>SUM(L307:L309)</f>
        <v>0</v>
      </c>
      <c r="M310" s="13"/>
      <c r="N310" s="20">
        <f>SUM(N307:N309)</f>
        <v>0</v>
      </c>
      <c r="O310" s="13"/>
      <c r="P310" s="13"/>
      <c r="Q310" s="13"/>
      <c r="R310" s="20">
        <f>SUM(R307:R309)</f>
        <v>34500</v>
      </c>
      <c r="S310" s="14">
        <f>J310+N310+R310</f>
        <v>34500</v>
      </c>
    </row>
    <row r="311" spans="1:19" ht="15" x14ac:dyDescent="0.2">
      <c r="A311" s="10"/>
      <c r="B311" s="11"/>
      <c r="C311" s="10"/>
      <c r="D311" s="10"/>
      <c r="E311" s="15" t="s">
        <v>21</v>
      </c>
      <c r="F311" s="10"/>
      <c r="G311" s="10"/>
      <c r="H311" s="13">
        <f>F311*G311</f>
        <v>0</v>
      </c>
      <c r="I311" s="13"/>
      <c r="J311" s="13">
        <f>H311*I311</f>
        <v>0</v>
      </c>
      <c r="K311" s="13"/>
      <c r="L311" s="13"/>
      <c r="M311" s="13"/>
      <c r="N311" s="13">
        <f>L311*M311</f>
        <v>0</v>
      </c>
      <c r="O311" s="13"/>
      <c r="P311" s="13"/>
      <c r="Q311" s="13"/>
      <c r="R311" s="13">
        <f>P311*Q311</f>
        <v>0</v>
      </c>
      <c r="S311" s="21"/>
    </row>
    <row r="312" spans="1:19" ht="51" x14ac:dyDescent="0.2">
      <c r="A312" s="10">
        <v>1</v>
      </c>
      <c r="B312" s="11" t="s">
        <v>119</v>
      </c>
      <c r="C312" s="16">
        <v>45280</v>
      </c>
      <c r="D312" s="10">
        <v>1581</v>
      </c>
      <c r="E312" s="15" t="s">
        <v>120</v>
      </c>
      <c r="F312" s="10">
        <v>1.1299999999999999</v>
      </c>
      <c r="G312" s="10">
        <v>1</v>
      </c>
      <c r="H312" s="13">
        <f>F312*G312</f>
        <v>1.1299999999999999</v>
      </c>
      <c r="I312" s="13">
        <v>600</v>
      </c>
      <c r="J312" s="13">
        <f>H312*I312</f>
        <v>677.99999999999989</v>
      </c>
      <c r="K312" s="13"/>
      <c r="L312" s="13"/>
      <c r="M312" s="13"/>
      <c r="N312" s="13">
        <f>L312*M312</f>
        <v>0</v>
      </c>
      <c r="O312" s="13"/>
      <c r="P312" s="13"/>
      <c r="Q312" s="13"/>
      <c r="R312" s="13">
        <f>P312*Q312</f>
        <v>0</v>
      </c>
      <c r="S312" s="21"/>
    </row>
    <row r="313" spans="1:19" ht="15" x14ac:dyDescent="0.2">
      <c r="A313" s="10"/>
      <c r="B313" s="11"/>
      <c r="C313" s="16"/>
      <c r="D313" s="10"/>
      <c r="E313" s="15"/>
      <c r="F313" s="10"/>
      <c r="G313" s="10"/>
      <c r="H313" s="13">
        <f>F313*G313</f>
        <v>0</v>
      </c>
      <c r="I313" s="13"/>
      <c r="J313" s="13">
        <f t="shared" ref="J313:J322" si="103">H313*I313</f>
        <v>0</v>
      </c>
      <c r="K313" s="13"/>
      <c r="L313" s="13"/>
      <c r="M313" s="13"/>
      <c r="N313" s="13">
        <f>L313*M313</f>
        <v>0</v>
      </c>
      <c r="O313" s="13"/>
      <c r="P313" s="13"/>
      <c r="Q313" s="13"/>
      <c r="R313" s="13">
        <f t="shared" ref="R313:R322" si="104">P313*Q313</f>
        <v>0</v>
      </c>
      <c r="S313" s="21"/>
    </row>
    <row r="314" spans="1:19" x14ac:dyDescent="0.2">
      <c r="A314" s="10"/>
      <c r="B314" s="11"/>
      <c r="C314" s="10"/>
      <c r="D314" s="10"/>
      <c r="E314" s="10"/>
      <c r="F314" s="10"/>
      <c r="G314" s="10"/>
      <c r="H314" s="13">
        <f>F314*G314</f>
        <v>0</v>
      </c>
      <c r="I314" s="13"/>
      <c r="J314" s="13">
        <f t="shared" si="103"/>
        <v>0</v>
      </c>
      <c r="K314" s="13"/>
      <c r="L314" s="13"/>
      <c r="M314" s="13"/>
      <c r="N314" s="13">
        <f>L314*M314</f>
        <v>0</v>
      </c>
      <c r="O314" s="13"/>
      <c r="P314" s="13"/>
      <c r="Q314" s="13"/>
      <c r="R314" s="13">
        <f t="shared" si="104"/>
        <v>0</v>
      </c>
      <c r="S314" s="21"/>
    </row>
    <row r="315" spans="1:19" x14ac:dyDescent="0.2">
      <c r="A315" s="10"/>
      <c r="B315" s="11"/>
      <c r="C315" s="10"/>
      <c r="D315" s="10"/>
      <c r="E315" s="10"/>
      <c r="F315" s="10"/>
      <c r="G315" s="10"/>
      <c r="H315" s="13">
        <f t="shared" ref="H315:H322" si="105">F315*G315</f>
        <v>0</v>
      </c>
      <c r="I315" s="13"/>
      <c r="J315" s="13">
        <f t="shared" si="103"/>
        <v>0</v>
      </c>
      <c r="K315" s="13"/>
      <c r="L315" s="13"/>
      <c r="M315" s="13"/>
      <c r="N315" s="13">
        <f t="shared" ref="N315:N322" si="106">L315*M315</f>
        <v>0</v>
      </c>
      <c r="O315" s="13"/>
      <c r="P315" s="13"/>
      <c r="Q315" s="13"/>
      <c r="R315" s="13">
        <f t="shared" si="104"/>
        <v>0</v>
      </c>
      <c r="S315" s="21"/>
    </row>
    <row r="316" spans="1:19" ht="102" x14ac:dyDescent="0.2">
      <c r="A316" s="10">
        <v>2</v>
      </c>
      <c r="B316" s="11" t="s">
        <v>121</v>
      </c>
      <c r="C316" s="16">
        <v>45278</v>
      </c>
      <c r="D316" s="10">
        <v>1557</v>
      </c>
      <c r="E316" s="10" t="s">
        <v>122</v>
      </c>
      <c r="F316" s="10">
        <v>3</v>
      </c>
      <c r="G316" s="10">
        <v>1</v>
      </c>
      <c r="H316" s="13">
        <f t="shared" si="105"/>
        <v>3</v>
      </c>
      <c r="I316" s="13">
        <v>600</v>
      </c>
      <c r="J316" s="13">
        <f t="shared" si="103"/>
        <v>1800</v>
      </c>
      <c r="K316" s="13" t="s">
        <v>24</v>
      </c>
      <c r="L316" s="13">
        <v>0.5</v>
      </c>
      <c r="M316" s="13">
        <v>500</v>
      </c>
      <c r="N316" s="13">
        <f t="shared" si="106"/>
        <v>250</v>
      </c>
      <c r="O316" s="24" t="s">
        <v>123</v>
      </c>
      <c r="P316" s="13">
        <v>4</v>
      </c>
      <c r="Q316" s="13">
        <v>178</v>
      </c>
      <c r="R316" s="13">
        <f t="shared" si="104"/>
        <v>712</v>
      </c>
      <c r="S316" s="21"/>
    </row>
    <row r="317" spans="1:19" x14ac:dyDescent="0.2">
      <c r="A317" s="10"/>
      <c r="B317" s="11"/>
      <c r="C317" s="10"/>
      <c r="D317" s="10"/>
      <c r="E317" s="10"/>
      <c r="F317" s="10"/>
      <c r="G317" s="10"/>
      <c r="H317" s="13">
        <f t="shared" si="105"/>
        <v>0</v>
      </c>
      <c r="I317" s="13"/>
      <c r="J317" s="13">
        <f t="shared" si="103"/>
        <v>0</v>
      </c>
      <c r="K317" s="13"/>
      <c r="L317" s="13"/>
      <c r="M317" s="13"/>
      <c r="N317" s="13">
        <f t="shared" si="106"/>
        <v>0</v>
      </c>
      <c r="O317" s="24" t="s">
        <v>124</v>
      </c>
      <c r="P317" s="13">
        <v>1</v>
      </c>
      <c r="Q317" s="13">
        <v>63</v>
      </c>
      <c r="R317" s="13">
        <f t="shared" si="104"/>
        <v>63</v>
      </c>
      <c r="S317" s="21"/>
    </row>
    <row r="318" spans="1:19" x14ac:dyDescent="0.2">
      <c r="A318" s="10"/>
      <c r="B318" s="11"/>
      <c r="C318" s="10"/>
      <c r="D318" s="10"/>
      <c r="E318" s="10"/>
      <c r="F318" s="10"/>
      <c r="G318" s="10"/>
      <c r="H318" s="13">
        <f t="shared" si="105"/>
        <v>0</v>
      </c>
      <c r="I318" s="13"/>
      <c r="J318" s="13">
        <f t="shared" si="103"/>
        <v>0</v>
      </c>
      <c r="K318" s="13"/>
      <c r="L318" s="13"/>
      <c r="M318" s="13"/>
      <c r="N318" s="13">
        <f t="shared" si="106"/>
        <v>0</v>
      </c>
      <c r="O318" s="24" t="s">
        <v>125</v>
      </c>
      <c r="P318" s="13">
        <v>2</v>
      </c>
      <c r="Q318" s="13">
        <v>238</v>
      </c>
      <c r="R318" s="13">
        <f t="shared" si="104"/>
        <v>476</v>
      </c>
      <c r="S318" s="21"/>
    </row>
    <row r="319" spans="1:19" x14ac:dyDescent="0.2">
      <c r="A319" s="10"/>
      <c r="B319" s="11"/>
      <c r="C319" s="10"/>
      <c r="D319" s="10"/>
      <c r="E319" s="10"/>
      <c r="F319" s="10"/>
      <c r="G319" s="10"/>
      <c r="H319" s="13">
        <f t="shared" si="105"/>
        <v>0</v>
      </c>
      <c r="I319" s="13"/>
      <c r="J319" s="13">
        <f t="shared" si="103"/>
        <v>0</v>
      </c>
      <c r="K319" s="13"/>
      <c r="L319" s="13"/>
      <c r="M319" s="13"/>
      <c r="N319" s="13">
        <f t="shared" si="106"/>
        <v>0</v>
      </c>
      <c r="O319" s="24" t="s">
        <v>80</v>
      </c>
      <c r="P319" s="13">
        <v>0.5</v>
      </c>
      <c r="Q319" s="13">
        <v>81</v>
      </c>
      <c r="R319" s="13">
        <f t="shared" si="104"/>
        <v>40.5</v>
      </c>
      <c r="S319" s="21"/>
    </row>
    <row r="320" spans="1:19" x14ac:dyDescent="0.2">
      <c r="A320" s="10"/>
      <c r="B320" s="11"/>
      <c r="C320" s="10"/>
      <c r="D320" s="10"/>
      <c r="E320" s="10"/>
      <c r="F320" s="10"/>
      <c r="G320" s="10"/>
      <c r="H320" s="13">
        <f t="shared" si="105"/>
        <v>0</v>
      </c>
      <c r="I320" s="13"/>
      <c r="J320" s="13">
        <f t="shared" si="103"/>
        <v>0</v>
      </c>
      <c r="K320" s="13"/>
      <c r="L320" s="13"/>
      <c r="M320" s="13"/>
      <c r="N320" s="13">
        <f t="shared" si="106"/>
        <v>0</v>
      </c>
      <c r="O320" s="24" t="s">
        <v>126</v>
      </c>
      <c r="P320" s="13">
        <v>1</v>
      </c>
      <c r="Q320" s="13">
        <v>95</v>
      </c>
      <c r="R320" s="13">
        <f t="shared" si="104"/>
        <v>95</v>
      </c>
      <c r="S320" s="21"/>
    </row>
    <row r="321" spans="1:19" x14ac:dyDescent="0.2">
      <c r="A321" s="10"/>
      <c r="B321" s="11"/>
      <c r="C321" s="10"/>
      <c r="D321" s="10"/>
      <c r="E321" s="10"/>
      <c r="F321" s="10"/>
      <c r="G321" s="10"/>
      <c r="H321" s="13">
        <f t="shared" si="105"/>
        <v>0</v>
      </c>
      <c r="I321" s="13"/>
      <c r="J321" s="13">
        <f t="shared" si="103"/>
        <v>0</v>
      </c>
      <c r="K321" s="13"/>
      <c r="L321" s="13"/>
      <c r="M321" s="13"/>
      <c r="N321" s="13">
        <f t="shared" si="106"/>
        <v>0</v>
      </c>
      <c r="O321" s="24" t="s">
        <v>29</v>
      </c>
      <c r="P321" s="13">
        <v>3</v>
      </c>
      <c r="Q321" s="13">
        <v>0.8</v>
      </c>
      <c r="R321" s="13">
        <f t="shared" si="104"/>
        <v>2.4000000000000004</v>
      </c>
      <c r="S321" s="21"/>
    </row>
    <row r="322" spans="1:19" x14ac:dyDescent="0.2">
      <c r="A322" s="10"/>
      <c r="B322" s="11"/>
      <c r="C322" s="10"/>
      <c r="D322" s="10"/>
      <c r="E322" s="10"/>
      <c r="F322" s="10"/>
      <c r="G322" s="10"/>
      <c r="H322" s="13">
        <f t="shared" si="105"/>
        <v>0</v>
      </c>
      <c r="I322" s="13"/>
      <c r="J322" s="13">
        <f t="shared" si="103"/>
        <v>0</v>
      </c>
      <c r="K322" s="13"/>
      <c r="L322" s="13"/>
      <c r="M322" s="13"/>
      <c r="N322" s="13">
        <f t="shared" si="106"/>
        <v>0</v>
      </c>
      <c r="O322" s="24"/>
      <c r="P322" s="13"/>
      <c r="Q322" s="13"/>
      <c r="R322" s="13">
        <f t="shared" si="104"/>
        <v>0</v>
      </c>
      <c r="S322" s="21"/>
    </row>
    <row r="323" spans="1:19" x14ac:dyDescent="0.2">
      <c r="A323" s="10"/>
      <c r="B323" s="11"/>
      <c r="C323" s="10"/>
      <c r="D323" s="10"/>
      <c r="E323" s="10"/>
      <c r="F323" s="10"/>
      <c r="G323" s="1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21"/>
    </row>
    <row r="324" spans="1:19" x14ac:dyDescent="0.2">
      <c r="A324" s="10"/>
      <c r="B324" s="11"/>
      <c r="C324" s="10"/>
      <c r="D324" s="10"/>
      <c r="E324" s="19" t="s">
        <v>19</v>
      </c>
      <c r="F324" s="10"/>
      <c r="G324" s="10"/>
      <c r="H324" s="20">
        <f>SUM(H311:H314)</f>
        <v>1.1299999999999999</v>
      </c>
      <c r="I324" s="13"/>
      <c r="J324" s="20">
        <f>SUM(J312:J322)</f>
        <v>2478</v>
      </c>
      <c r="K324" s="13"/>
      <c r="L324" s="20">
        <f>SUM(L311:L314)</f>
        <v>0</v>
      </c>
      <c r="M324" s="13"/>
      <c r="N324" s="20">
        <f>SUM(N311:N322)</f>
        <v>250</v>
      </c>
      <c r="O324" s="13"/>
      <c r="P324" s="13"/>
      <c r="Q324" s="13"/>
      <c r="R324" s="20">
        <f>SUM(R311:R323)</f>
        <v>1388.9</v>
      </c>
      <c r="S324" s="14">
        <f>J324+N324+R324</f>
        <v>4116.8999999999996</v>
      </c>
    </row>
    <row r="325" spans="1:19" x14ac:dyDescent="0.2">
      <c r="A325" s="10"/>
      <c r="B325" s="11"/>
      <c r="C325" s="10"/>
      <c r="D325" s="10"/>
      <c r="E325" s="19" t="s">
        <v>19</v>
      </c>
      <c r="F325" s="10"/>
      <c r="G325" s="10"/>
      <c r="H325" s="20">
        <f>H304+H310+H324</f>
        <v>1.1299999999999999</v>
      </c>
      <c r="I325" s="13"/>
      <c r="J325" s="20">
        <f>J304+J310+J324</f>
        <v>2478</v>
      </c>
      <c r="K325" s="13"/>
      <c r="L325" s="20">
        <f>L304+L310+L324</f>
        <v>0</v>
      </c>
      <c r="M325" s="13"/>
      <c r="N325" s="20">
        <f>N304+N310+N324</f>
        <v>250</v>
      </c>
      <c r="O325" s="13"/>
      <c r="P325" s="13"/>
      <c r="Q325" s="13"/>
      <c r="R325" s="20">
        <f>R304+R310+R324</f>
        <v>35888.9</v>
      </c>
      <c r="S325" s="20">
        <f>SUM(S300:S324)</f>
        <v>38616.9</v>
      </c>
    </row>
    <row r="326" spans="1:19" x14ac:dyDescent="0.2">
      <c r="C326" s="22"/>
      <c r="R326" s="23">
        <f>J325+N325+R325</f>
        <v>38616.9</v>
      </c>
      <c r="S326" s="23" t="s">
        <v>0</v>
      </c>
    </row>
    <row r="328" spans="1:19" ht="15.75" x14ac:dyDescent="0.25">
      <c r="O328" s="27" t="s">
        <v>127</v>
      </c>
      <c r="P328" s="28">
        <f>R326+R295+R259+R229+R210+R181+R152+R130+R111+R82+R43+R18</f>
        <v>302067.03999999998</v>
      </c>
    </row>
  </sheetData>
  <mergeCells count="132">
    <mergeCell ref="F298:F299"/>
    <mergeCell ref="G298:G299"/>
    <mergeCell ref="H298:J298"/>
    <mergeCell ref="K298:K299"/>
    <mergeCell ref="L298:N298"/>
    <mergeCell ref="O298:R298"/>
    <mergeCell ref="G262:G263"/>
    <mergeCell ref="H262:J262"/>
    <mergeCell ref="K262:K263"/>
    <mergeCell ref="L262:N262"/>
    <mergeCell ref="O262:R262"/>
    <mergeCell ref="A298:A299"/>
    <mergeCell ref="B298:B299"/>
    <mergeCell ref="C298:C299"/>
    <mergeCell ref="D298:D299"/>
    <mergeCell ref="E298:E299"/>
    <mergeCell ref="A262:A263"/>
    <mergeCell ref="B262:B263"/>
    <mergeCell ref="C262:C263"/>
    <mergeCell ref="D262:D263"/>
    <mergeCell ref="E262:E263"/>
    <mergeCell ref="F262:F263"/>
    <mergeCell ref="F232:F233"/>
    <mergeCell ref="G232:G233"/>
    <mergeCell ref="H232:J232"/>
    <mergeCell ref="K232:K233"/>
    <mergeCell ref="L232:N232"/>
    <mergeCell ref="O232:R232"/>
    <mergeCell ref="G214:G215"/>
    <mergeCell ref="H214:J214"/>
    <mergeCell ref="K214:K215"/>
    <mergeCell ref="L214:N214"/>
    <mergeCell ref="O214:R214"/>
    <mergeCell ref="A232:A233"/>
    <mergeCell ref="B232:B233"/>
    <mergeCell ref="C232:C233"/>
    <mergeCell ref="D232:D233"/>
    <mergeCell ref="E232:E233"/>
    <mergeCell ref="A214:A215"/>
    <mergeCell ref="B214:B215"/>
    <mergeCell ref="C214:C215"/>
    <mergeCell ref="D214:D215"/>
    <mergeCell ref="E214:E215"/>
    <mergeCell ref="F214:F215"/>
    <mergeCell ref="F185:F186"/>
    <mergeCell ref="G185:G186"/>
    <mergeCell ref="H185:J185"/>
    <mergeCell ref="K185:K186"/>
    <mergeCell ref="L185:N185"/>
    <mergeCell ref="O185:R185"/>
    <mergeCell ref="G155:G156"/>
    <mergeCell ref="H155:J155"/>
    <mergeCell ref="K155:K156"/>
    <mergeCell ref="L155:N155"/>
    <mergeCell ref="O155:R155"/>
    <mergeCell ref="A185:A186"/>
    <mergeCell ref="B185:B186"/>
    <mergeCell ref="C185:C186"/>
    <mergeCell ref="D185:D186"/>
    <mergeCell ref="E185:E186"/>
    <mergeCell ref="A155:A156"/>
    <mergeCell ref="B155:B156"/>
    <mergeCell ref="C155:C156"/>
    <mergeCell ref="D155:D156"/>
    <mergeCell ref="E155:E156"/>
    <mergeCell ref="F155:F156"/>
    <mergeCell ref="F133:F134"/>
    <mergeCell ref="G133:G134"/>
    <mergeCell ref="H133:J133"/>
    <mergeCell ref="K133:K134"/>
    <mergeCell ref="L133:N133"/>
    <mergeCell ref="O133:R133"/>
    <mergeCell ref="G114:G115"/>
    <mergeCell ref="H114:J114"/>
    <mergeCell ref="K114:K115"/>
    <mergeCell ref="L114:N114"/>
    <mergeCell ref="O114:R114"/>
    <mergeCell ref="A133:A134"/>
    <mergeCell ref="B133:B134"/>
    <mergeCell ref="C133:C134"/>
    <mergeCell ref="D133:D134"/>
    <mergeCell ref="E133:E134"/>
    <mergeCell ref="A114:A115"/>
    <mergeCell ref="B114:B115"/>
    <mergeCell ref="C114:C115"/>
    <mergeCell ref="D114:D115"/>
    <mergeCell ref="E114:E115"/>
    <mergeCell ref="F114:F115"/>
    <mergeCell ref="F85:F86"/>
    <mergeCell ref="G85:G86"/>
    <mergeCell ref="H85:J85"/>
    <mergeCell ref="K85:K86"/>
    <mergeCell ref="L85:N85"/>
    <mergeCell ref="O85:R85"/>
    <mergeCell ref="G46:G47"/>
    <mergeCell ref="H46:J46"/>
    <mergeCell ref="K46:K47"/>
    <mergeCell ref="L46:N46"/>
    <mergeCell ref="O46:R46"/>
    <mergeCell ref="A85:A86"/>
    <mergeCell ref="B85:B86"/>
    <mergeCell ref="C85:C86"/>
    <mergeCell ref="D85:D86"/>
    <mergeCell ref="E85:E86"/>
    <mergeCell ref="A46:A47"/>
    <mergeCell ref="B46:B47"/>
    <mergeCell ref="C46:C47"/>
    <mergeCell ref="D46:D47"/>
    <mergeCell ref="E46:E47"/>
    <mergeCell ref="F46:F47"/>
    <mergeCell ref="F21:F22"/>
    <mergeCell ref="G21:G22"/>
    <mergeCell ref="H21:J21"/>
    <mergeCell ref="K21:K22"/>
    <mergeCell ref="L21:N21"/>
    <mergeCell ref="O21:R21"/>
    <mergeCell ref="G3:G4"/>
    <mergeCell ref="H3:J3"/>
    <mergeCell ref="K3:K4"/>
    <mergeCell ref="L3:N3"/>
    <mergeCell ref="O3:R3"/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2024-03-04T23:38:51Z</dcterms:created>
  <dcterms:modified xsi:type="dcterms:W3CDTF">2024-03-04T23:39:09Z</dcterms:modified>
</cp:coreProperties>
</file>