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готовые акты 2022 г\"/>
    </mc:Choice>
  </mc:AlternateContent>
  <xr:revisionPtr revIDLastSave="0" documentId="8_{4F92CC69-DE1C-4E53-88ED-0ECD92A6FEA1}" xr6:coauthVersionLast="36" xr6:coauthVersionMax="36" xr10:uidLastSave="{00000000-0000-0000-0000-000000000000}"/>
  <bookViews>
    <workbookView xWindow="0" yWindow="0" windowWidth="28800" windowHeight="13020" xr2:uid="{C1870B4D-0F04-4492-9D4B-DA6AC5AF2B8A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8" i="1" l="1"/>
  <c r="R57" i="1"/>
  <c r="N57" i="1"/>
  <c r="J57" i="1"/>
  <c r="H57" i="1"/>
  <c r="R56" i="1"/>
  <c r="N56" i="1"/>
  <c r="J56" i="1"/>
  <c r="H56" i="1"/>
  <c r="R55" i="1"/>
  <c r="N55" i="1"/>
  <c r="J55" i="1"/>
  <c r="J58" i="1" s="1"/>
  <c r="H55" i="1"/>
  <c r="R54" i="1"/>
  <c r="R58" i="1" s="1"/>
  <c r="N54" i="1"/>
  <c r="N58" i="1" s="1"/>
  <c r="J54" i="1"/>
  <c r="H54" i="1"/>
  <c r="H58" i="1" s="1"/>
  <c r="N53" i="1"/>
  <c r="L53" i="1"/>
  <c r="R52" i="1"/>
  <c r="N52" i="1"/>
  <c r="H52" i="1"/>
  <c r="J52" i="1" s="1"/>
  <c r="R51" i="1"/>
  <c r="N51" i="1"/>
  <c r="H51" i="1"/>
  <c r="J51" i="1" s="1"/>
  <c r="R50" i="1"/>
  <c r="N50" i="1"/>
  <c r="H50" i="1"/>
  <c r="J50" i="1" s="1"/>
  <c r="R49" i="1"/>
  <c r="N49" i="1"/>
  <c r="H49" i="1"/>
  <c r="J49" i="1" s="1"/>
  <c r="R48" i="1"/>
  <c r="N48" i="1"/>
  <c r="H48" i="1"/>
  <c r="J48" i="1" s="1"/>
  <c r="R47" i="1"/>
  <c r="N47" i="1"/>
  <c r="H47" i="1"/>
  <c r="J47" i="1" s="1"/>
  <c r="R46" i="1"/>
  <c r="N46" i="1"/>
  <c r="H46" i="1"/>
  <c r="J46" i="1" s="1"/>
  <c r="R45" i="1"/>
  <c r="N45" i="1"/>
  <c r="H45" i="1"/>
  <c r="J45" i="1" s="1"/>
  <c r="R44" i="1"/>
  <c r="R53" i="1" s="1"/>
  <c r="N44" i="1"/>
  <c r="H44" i="1"/>
  <c r="J44" i="1" s="1"/>
  <c r="J53" i="1" s="1"/>
  <c r="S53" i="1" s="1"/>
  <c r="R43" i="1"/>
  <c r="L43" i="1"/>
  <c r="L59" i="1" s="1"/>
  <c r="R42" i="1"/>
  <c r="N42" i="1"/>
  <c r="J42" i="1"/>
  <c r="H42" i="1"/>
  <c r="R40" i="1"/>
  <c r="N40" i="1"/>
  <c r="J40" i="1"/>
  <c r="H40" i="1"/>
  <c r="R39" i="1"/>
  <c r="N39" i="1"/>
  <c r="N43" i="1" s="1"/>
  <c r="N59" i="1" s="1"/>
  <c r="J39" i="1"/>
  <c r="J43" i="1" s="1"/>
  <c r="H39" i="1"/>
  <c r="H43" i="1" s="1"/>
  <c r="L31" i="1"/>
  <c r="R30" i="1"/>
  <c r="N30" i="1"/>
  <c r="J30" i="1"/>
  <c r="H30" i="1"/>
  <c r="R29" i="1"/>
  <c r="N29" i="1"/>
  <c r="J29" i="1"/>
  <c r="J31" i="1" s="1"/>
  <c r="H29" i="1"/>
  <c r="R27" i="1"/>
  <c r="R31" i="1" s="1"/>
  <c r="N27" i="1"/>
  <c r="N31" i="1" s="1"/>
  <c r="J27" i="1"/>
  <c r="H27" i="1"/>
  <c r="H31" i="1" s="1"/>
  <c r="R26" i="1"/>
  <c r="N26" i="1"/>
  <c r="L26" i="1"/>
  <c r="R25" i="1"/>
  <c r="N25" i="1"/>
  <c r="H25" i="1"/>
  <c r="J25" i="1" s="1"/>
  <c r="R24" i="1"/>
  <c r="N24" i="1"/>
  <c r="H24" i="1"/>
  <c r="J24" i="1" s="1"/>
  <c r="R23" i="1"/>
  <c r="N23" i="1"/>
  <c r="H23" i="1"/>
  <c r="J23" i="1" s="1"/>
  <c r="R22" i="1"/>
  <c r="N22" i="1"/>
  <c r="H22" i="1"/>
  <c r="J22" i="1" s="1"/>
  <c r="L21" i="1"/>
  <c r="L32" i="1" s="1"/>
  <c r="N16" i="1"/>
  <c r="J16" i="1"/>
  <c r="H16" i="1"/>
  <c r="R14" i="1"/>
  <c r="R13" i="1"/>
  <c r="R12" i="1"/>
  <c r="R11" i="1"/>
  <c r="R10" i="1"/>
  <c r="N10" i="1"/>
  <c r="J10" i="1"/>
  <c r="H10" i="1"/>
  <c r="R8" i="1"/>
  <c r="N8" i="1"/>
  <c r="J8" i="1"/>
  <c r="H8" i="1"/>
  <c r="R7" i="1"/>
  <c r="N7" i="1"/>
  <c r="J7" i="1"/>
  <c r="H7" i="1"/>
  <c r="R6" i="1"/>
  <c r="N6" i="1"/>
  <c r="J6" i="1"/>
  <c r="H6" i="1"/>
  <c r="R5" i="1"/>
  <c r="R21" i="1" s="1"/>
  <c r="N5" i="1"/>
  <c r="N21" i="1" s="1"/>
  <c r="N32" i="1" s="1"/>
  <c r="J5" i="1"/>
  <c r="J21" i="1" s="1"/>
  <c r="H5" i="1"/>
  <c r="H21" i="1" s="1"/>
  <c r="J26" i="1" l="1"/>
  <c r="S26" i="1" s="1"/>
  <c r="S31" i="1"/>
  <c r="S58" i="1"/>
  <c r="R32" i="1"/>
  <c r="H32" i="1"/>
  <c r="S21" i="1"/>
  <c r="S43" i="1"/>
  <c r="S59" i="1" s="1"/>
  <c r="J59" i="1"/>
  <c r="R60" i="1" s="1"/>
  <c r="R59" i="1"/>
  <c r="H53" i="1"/>
  <c r="H59" i="1" s="1"/>
  <c r="H26" i="1"/>
  <c r="J32" i="1" l="1"/>
  <c r="R33" i="1" s="1"/>
  <c r="R64" i="1"/>
  <c r="S32" i="1"/>
</calcChain>
</file>

<file path=xl/sharedStrings.xml><?xml version="1.0" encoding="utf-8"?>
<sst xmlns="http://schemas.openxmlformats.org/spreadsheetml/2006/main" count="100" uniqueCount="52">
  <si>
    <t xml:space="preserve"> </t>
  </si>
  <si>
    <t xml:space="preserve">Акт выполненых работ за  Ноябрь  2022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</si>
  <si>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</si>
  <si>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</si>
  <si>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</si>
  <si>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</si>
  <si>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</si>
  <si>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</si>
  <si>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</si>
  <si>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</si>
  <si>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</si>
  <si>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</si>
  <si>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</si>
  <si>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</si>
  <si>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</si>
  <si>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</si>
  <si>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</si>
  <si>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пер Рабочий д.16а</t>
  </si>
  <si>
    <t>ТВК</t>
  </si>
  <si>
    <t>Перекрытие стояков отопления в подвале,сброс,замена кранов маевского на радиаторе в кв,запуск,проверка.</t>
  </si>
  <si>
    <t>кв26</t>
  </si>
  <si>
    <t>ниссан</t>
  </si>
  <si>
    <t>кран маев</t>
  </si>
  <si>
    <t>фум лен</t>
  </si>
  <si>
    <t>Перекрытие стояка отопления,сброс воды,демонтаж метал стояка отопления,монтаж на пропелен,запуск,проверка.</t>
  </si>
  <si>
    <t>кв1</t>
  </si>
  <si>
    <t>мазда</t>
  </si>
  <si>
    <t>труба25пропел</t>
  </si>
  <si>
    <t>муфта25</t>
  </si>
  <si>
    <t>угол25</t>
  </si>
  <si>
    <t>муфта253/4</t>
  </si>
  <si>
    <t>Прочистка канализационного стояка,запуск,проверка.</t>
  </si>
  <si>
    <t>кв13</t>
  </si>
  <si>
    <t>Преобразователь расхода МФ Ду 32</t>
  </si>
  <si>
    <t>итого</t>
  </si>
  <si>
    <t>РСЦ</t>
  </si>
  <si>
    <t>Дом</t>
  </si>
  <si>
    <t>Эл цех</t>
  </si>
  <si>
    <t xml:space="preserve">Акт выполненых работ за  Декабрь 2022 год </t>
  </si>
  <si>
    <t>1.</t>
  </si>
  <si>
    <t>Заделка подвальных окон 18 шт</t>
  </si>
  <si>
    <t>пенопласт</t>
  </si>
  <si>
    <t>пена монт</t>
  </si>
  <si>
    <t>2.</t>
  </si>
  <si>
    <t>Установка пружин на входных мет. Дверях и деревянных тамбурных 2 и 3 подьезд</t>
  </si>
  <si>
    <t>пружины</t>
  </si>
  <si>
    <t xml:space="preserve">дюбель </t>
  </si>
  <si>
    <t>саморез</t>
  </si>
  <si>
    <t>сверло</t>
  </si>
  <si>
    <t>полное обследование на предмет незаконного подключения со стороны соседей.</t>
  </si>
  <si>
    <t>кв 27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</si>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</sst>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b/>
      <i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>
      <alignment wrapText="1"/>
    </xf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0" fontId="5" fillId="0" borderId="2" xfId="0" applyFont="1" applyFill="1" applyBorder="1"/>
    <xf numFmtId="2" fontId="2" fillId="0" borderId="0" xfId="0" applyNumberFormat="1" applyFont="1" applyBorder="1"/>
    <xf numFmtId="0" fontId="0" fillId="0" borderId="0" xfId="0" applyBorder="1"/>
    <xf numFmtId="0" fontId="0" fillId="0" borderId="4" xfId="0" applyBorder="1"/>
    <xf numFmtId="0" fontId="6" fillId="0" borderId="2" xfId="0" applyFont="1" applyBorder="1"/>
    <xf numFmtId="2" fontId="6" fillId="0" borderId="2" xfId="0" applyNumberFormat="1" applyFont="1" applyBorder="1"/>
    <xf numFmtId="0" fontId="2" fillId="0" borderId="0" xfId="0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1EECF-6BB9-4CE4-85F0-1F39A584A712}">
  <sheetPr>
    <tabColor rgb="FFFFFF00"/>
  </sheetPr>
  <dimension ref="A1:AD64"/>
  <sheetViews>
    <sheetView tabSelected="1" zoomScale="90" zoomScaleNormal="90" workbookViewId="0">
      <pane xSplit="1" ySplit="4" topLeftCell="B44" activePane="bottomRight" state="frozen"/>
      <selection pane="topRight" activeCell="B1" sqref="B1"/>
      <selection pane="bottomLeft" activeCell="A5" sqref="A5"/>
      <selection pane="bottomRight" activeCell="G45" sqref="G45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1" max="11" width="8.140625" customWidth="1"/>
    <col min="12" max="12" width="7" customWidth="1"/>
    <col min="14" max="14" width="9.7109375" customWidth="1"/>
    <col min="15" max="15" width="9.28515625" customWidth="1"/>
    <col min="18" max="18" width="10.1406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30" ht="20.25" x14ac:dyDescent="0.3">
      <c r="F1" t="s">
        <v>0</v>
      </c>
      <c r="H1" s="1" t="s">
        <v>1</v>
      </c>
    </row>
    <row r="3" spans="1:30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30" ht="25.5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30" ht="31.5" x14ac:dyDescent="0.25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>L5*M5</f>
        <v>0</v>
      </c>
      <c r="O5" s="13"/>
      <c r="P5" s="13"/>
      <c r="Q5" s="13"/>
      <c r="R5" s="13">
        <f>P5*Q5</f>
        <v>0</v>
      </c>
      <c r="S5" s="14"/>
    </row>
    <row r="6" spans="1:30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 t="shared" ref="R6:R8" si="0">P6*Q6</f>
        <v>0</v>
      </c>
      <c r="S6" s="14"/>
    </row>
    <row r="7" spans="1:30" s="20" customFormat="1" ht="113.25" customHeight="1" x14ac:dyDescent="0.2">
      <c r="A7" s="10">
        <v>1</v>
      </c>
      <c r="B7" s="11" t="s">
        <v>19</v>
      </c>
      <c r="C7" s="16">
        <v>44867</v>
      </c>
      <c r="D7" s="10"/>
      <c r="E7" s="17" t="s">
        <v>20</v>
      </c>
      <c r="F7" s="10">
        <v>1</v>
      </c>
      <c r="G7" s="10">
        <v>1</v>
      </c>
      <c r="H7" s="13">
        <f>F7*G7</f>
        <v>1</v>
      </c>
      <c r="I7" s="13">
        <v>600</v>
      </c>
      <c r="J7" s="13">
        <f>H7*I7</f>
        <v>600</v>
      </c>
      <c r="K7" s="13" t="s">
        <v>21</v>
      </c>
      <c r="L7" s="13">
        <v>0.5</v>
      </c>
      <c r="M7" s="13">
        <v>450</v>
      </c>
      <c r="N7" s="13">
        <f>L7*M7</f>
        <v>225</v>
      </c>
      <c r="O7" s="13" t="s">
        <v>22</v>
      </c>
      <c r="P7" s="13">
        <v>2</v>
      </c>
      <c r="Q7" s="13">
        <v>79</v>
      </c>
      <c r="R7" s="13">
        <f t="shared" si="0"/>
        <v>158</v>
      </c>
      <c r="S7" s="18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x14ac:dyDescent="0.2">
      <c r="A8" s="10"/>
      <c r="B8" s="11"/>
      <c r="C8" s="10"/>
      <c r="D8" s="10"/>
      <c r="E8" s="10"/>
      <c r="F8" s="10"/>
      <c r="G8" s="10"/>
      <c r="H8" s="13">
        <f>F8*G8</f>
        <v>0</v>
      </c>
      <c r="I8" s="13"/>
      <c r="J8" s="13">
        <f>H8*I8</f>
        <v>0</v>
      </c>
      <c r="K8" s="13"/>
      <c r="L8" s="13"/>
      <c r="M8" s="13"/>
      <c r="N8" s="13">
        <f>L8*M8</f>
        <v>0</v>
      </c>
      <c r="O8" s="13" t="s">
        <v>23</v>
      </c>
      <c r="P8" s="13">
        <v>0.2</v>
      </c>
      <c r="Q8" s="13">
        <v>75</v>
      </c>
      <c r="R8" s="13">
        <f t="shared" si="0"/>
        <v>15</v>
      </c>
      <c r="S8" s="18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x14ac:dyDescent="0.2">
      <c r="A9" s="10"/>
      <c r="B9" s="11"/>
      <c r="C9" s="10"/>
      <c r="D9" s="10"/>
      <c r="E9" s="10"/>
      <c r="F9" s="10"/>
      <c r="G9" s="1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8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89.25" x14ac:dyDescent="0.2">
      <c r="A10" s="10">
        <v>2</v>
      </c>
      <c r="B10" s="11" t="s">
        <v>24</v>
      </c>
      <c r="C10" s="16">
        <v>44887</v>
      </c>
      <c r="D10" s="10"/>
      <c r="E10" s="10" t="s">
        <v>25</v>
      </c>
      <c r="F10" s="10">
        <v>3</v>
      </c>
      <c r="G10" s="10">
        <v>1</v>
      </c>
      <c r="H10" s="13">
        <f>F10*G10</f>
        <v>3</v>
      </c>
      <c r="I10" s="13">
        <v>600</v>
      </c>
      <c r="J10" s="13">
        <f>H10*I10</f>
        <v>1800</v>
      </c>
      <c r="K10" s="13" t="s">
        <v>26</v>
      </c>
      <c r="L10" s="13">
        <v>0.5</v>
      </c>
      <c r="M10" s="13">
        <v>450</v>
      </c>
      <c r="N10" s="13">
        <f>L10*M10</f>
        <v>225</v>
      </c>
      <c r="O10" s="13" t="s">
        <v>27</v>
      </c>
      <c r="P10" s="13">
        <v>8</v>
      </c>
      <c r="Q10" s="13">
        <v>154</v>
      </c>
      <c r="R10" s="13">
        <f>P10*Q10</f>
        <v>1232</v>
      </c>
      <c r="S10" s="18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x14ac:dyDescent="0.2">
      <c r="A11" s="10"/>
      <c r="B11" s="11"/>
      <c r="C11" s="10"/>
      <c r="D11" s="10"/>
      <c r="E11" s="10"/>
      <c r="F11" s="10"/>
      <c r="G11" s="10"/>
      <c r="H11" s="13"/>
      <c r="I11" s="13"/>
      <c r="J11" s="13"/>
      <c r="K11" s="13"/>
      <c r="L11" s="13"/>
      <c r="M11" s="13"/>
      <c r="N11" s="13"/>
      <c r="O11" s="13" t="s">
        <v>28</v>
      </c>
      <c r="P11" s="13">
        <v>2</v>
      </c>
      <c r="Q11" s="13">
        <v>43</v>
      </c>
      <c r="R11" s="13">
        <f>P11*Q11</f>
        <v>86</v>
      </c>
      <c r="S11" s="18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x14ac:dyDescent="0.2">
      <c r="A12" s="10"/>
      <c r="B12" s="11"/>
      <c r="C12" s="10"/>
      <c r="D12" s="10"/>
      <c r="E12" s="10"/>
      <c r="F12" s="10"/>
      <c r="G12" s="10"/>
      <c r="H12" s="13"/>
      <c r="I12" s="13"/>
      <c r="J12" s="13"/>
      <c r="K12" s="13"/>
      <c r="L12" s="13"/>
      <c r="M12" s="13"/>
      <c r="N12" s="13"/>
      <c r="O12" s="13" t="s">
        <v>29</v>
      </c>
      <c r="P12" s="13">
        <v>1</v>
      </c>
      <c r="Q12" s="13">
        <v>12</v>
      </c>
      <c r="R12" s="13">
        <f>P12*Q12</f>
        <v>12</v>
      </c>
      <c r="S12" s="18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x14ac:dyDescent="0.2">
      <c r="A13" s="10"/>
      <c r="B13" s="11"/>
      <c r="C13" s="10"/>
      <c r="D13" s="10"/>
      <c r="E13" s="10"/>
      <c r="F13" s="10"/>
      <c r="G13" s="10"/>
      <c r="H13" s="13"/>
      <c r="I13" s="13"/>
      <c r="J13" s="13"/>
      <c r="K13" s="13"/>
      <c r="L13" s="13"/>
      <c r="M13" s="13"/>
      <c r="N13" s="13"/>
      <c r="O13" s="13" t="s">
        <v>30</v>
      </c>
      <c r="P13" s="13">
        <v>1</v>
      </c>
      <c r="Q13" s="13">
        <v>25</v>
      </c>
      <c r="R13" s="13">
        <f>P13*Q13</f>
        <v>25</v>
      </c>
      <c r="S13" s="18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x14ac:dyDescent="0.2">
      <c r="A14" s="10"/>
      <c r="B14" s="11"/>
      <c r="C14" s="10"/>
      <c r="D14" s="10"/>
      <c r="E14" s="10"/>
      <c r="F14" s="10"/>
      <c r="G14" s="10"/>
      <c r="H14" s="13"/>
      <c r="I14" s="13"/>
      <c r="J14" s="13"/>
      <c r="K14" s="13"/>
      <c r="L14" s="13"/>
      <c r="M14" s="13"/>
      <c r="N14" s="13"/>
      <c r="O14" s="13" t="s">
        <v>23</v>
      </c>
      <c r="P14" s="13">
        <v>0.2</v>
      </c>
      <c r="Q14" s="13">
        <v>75</v>
      </c>
      <c r="R14" s="13">
        <f>P14*Q14</f>
        <v>15</v>
      </c>
      <c r="S14" s="18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x14ac:dyDescent="0.2">
      <c r="A15" s="10"/>
      <c r="B15" s="11"/>
      <c r="C15" s="10"/>
      <c r="D15" s="10"/>
      <c r="E15" s="10"/>
      <c r="F15" s="10"/>
      <c r="G15" s="1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8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51" x14ac:dyDescent="0.2">
      <c r="A16" s="10">
        <v>3</v>
      </c>
      <c r="B16" s="11" t="s">
        <v>31</v>
      </c>
      <c r="C16" s="16">
        <v>44887</v>
      </c>
      <c r="D16" s="10"/>
      <c r="E16" s="10" t="s">
        <v>32</v>
      </c>
      <c r="F16" s="10">
        <v>1</v>
      </c>
      <c r="G16" s="10">
        <v>1</v>
      </c>
      <c r="H16" s="13">
        <f>F16*G16</f>
        <v>1</v>
      </c>
      <c r="I16" s="13">
        <v>600</v>
      </c>
      <c r="J16" s="13">
        <f>H16*I16</f>
        <v>600</v>
      </c>
      <c r="K16" s="13" t="s">
        <v>26</v>
      </c>
      <c r="L16" s="13">
        <v>0.5</v>
      </c>
      <c r="M16" s="13">
        <v>400</v>
      </c>
      <c r="N16" s="13">
        <f>L16*M16</f>
        <v>200</v>
      </c>
      <c r="O16" s="13"/>
      <c r="P16" s="13"/>
      <c r="Q16" s="13"/>
      <c r="R16" s="13"/>
      <c r="S16" s="18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x14ac:dyDescent="0.2">
      <c r="A17" s="10"/>
      <c r="B17" s="11"/>
      <c r="C17" s="10"/>
      <c r="D17" s="10"/>
      <c r="E17" s="10"/>
      <c r="F17" s="10"/>
      <c r="G17" s="10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8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x14ac:dyDescent="0.2">
      <c r="A18" s="10"/>
      <c r="B18" s="11"/>
      <c r="C18" s="10"/>
      <c r="D18" s="10"/>
      <c r="E18" s="10"/>
      <c r="F18" s="10"/>
      <c r="G18" s="10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8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25.5" x14ac:dyDescent="0.2">
      <c r="A19" s="10">
        <v>4</v>
      </c>
      <c r="B19" s="11" t="s">
        <v>33</v>
      </c>
      <c r="C19" s="16">
        <v>44866</v>
      </c>
      <c r="D19" s="10"/>
      <c r="E19" s="10"/>
      <c r="F19" s="10"/>
      <c r="G19" s="10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>
        <v>65200</v>
      </c>
      <c r="S19" s="18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x14ac:dyDescent="0.2">
      <c r="A20" s="10"/>
      <c r="B20" s="11"/>
      <c r="C20" s="10"/>
      <c r="D20" s="10"/>
      <c r="E20" s="10"/>
      <c r="F20" s="10"/>
      <c r="G20" s="10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8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x14ac:dyDescent="0.2">
      <c r="A21" s="10"/>
      <c r="B21" s="11"/>
      <c r="C21" s="10"/>
      <c r="D21" s="10"/>
      <c r="E21" s="21" t="s">
        <v>34</v>
      </c>
      <c r="F21" s="10"/>
      <c r="G21" s="10"/>
      <c r="H21" s="22">
        <f>SUM(H5:H8)</f>
        <v>1</v>
      </c>
      <c r="I21" s="13"/>
      <c r="J21" s="22">
        <f>SUM(J5:J19)</f>
        <v>3000</v>
      </c>
      <c r="K21" s="13"/>
      <c r="L21" s="22">
        <f>SUM(L5:L8)</f>
        <v>0.5</v>
      </c>
      <c r="M21" s="13"/>
      <c r="N21" s="22">
        <f>SUM(N5:N19)</f>
        <v>650</v>
      </c>
      <c r="O21" s="13"/>
      <c r="P21" s="13"/>
      <c r="Q21" s="13"/>
      <c r="R21" s="22">
        <f>SUM(R5:R20)</f>
        <v>66743</v>
      </c>
      <c r="S21" s="14">
        <f>J21+N21+R21</f>
        <v>70393</v>
      </c>
      <c r="T21" t="s">
        <v>0</v>
      </c>
    </row>
    <row r="22" spans="1:30" ht="28.5" customHeight="1" x14ac:dyDescent="0.2">
      <c r="A22" s="10" t="s">
        <v>0</v>
      </c>
      <c r="B22" s="11"/>
      <c r="C22" s="10"/>
      <c r="D22" s="10"/>
      <c r="E22" s="15" t="s">
        <v>35</v>
      </c>
      <c r="F22" s="10"/>
      <c r="G22" s="10"/>
      <c r="H22" s="13">
        <f>F22*G22</f>
        <v>0</v>
      </c>
      <c r="I22" s="13"/>
      <c r="J22" s="13">
        <f>H22*I22</f>
        <v>0</v>
      </c>
      <c r="K22" s="13"/>
      <c r="L22" s="13"/>
      <c r="M22" s="13"/>
      <c r="N22" s="13">
        <f>L22*M22</f>
        <v>0</v>
      </c>
      <c r="O22" s="13"/>
      <c r="P22" s="13"/>
      <c r="Q22" s="13"/>
      <c r="R22" s="13">
        <f>P22</f>
        <v>0</v>
      </c>
      <c r="S22" s="23"/>
    </row>
    <row r="23" spans="1:30" ht="48" customHeight="1" x14ac:dyDescent="0.2">
      <c r="A23" s="10"/>
      <c r="B23" s="11"/>
      <c r="C23" s="16"/>
      <c r="D23" s="10"/>
      <c r="E23" s="15" t="s">
        <v>36</v>
      </c>
      <c r="F23" s="10"/>
      <c r="G23" s="10"/>
      <c r="H23" s="13">
        <f t="shared" ref="H23:H25" si="1">F23*G23</f>
        <v>0</v>
      </c>
      <c r="I23" s="13"/>
      <c r="J23" s="13">
        <f>H23*I23</f>
        <v>0</v>
      </c>
      <c r="K23" s="13"/>
      <c r="L23" s="13"/>
      <c r="M23" s="13"/>
      <c r="N23" s="13">
        <f t="shared" ref="N23:N24" si="2">L23*M23</f>
        <v>0</v>
      </c>
      <c r="O23" s="13"/>
      <c r="P23" s="13"/>
      <c r="Q23" s="13"/>
      <c r="R23" s="13">
        <f>P23*Q23</f>
        <v>0</v>
      </c>
      <c r="S23" s="23"/>
    </row>
    <row r="24" spans="1:30" ht="15" x14ac:dyDescent="0.2">
      <c r="A24" s="10"/>
      <c r="B24" s="11"/>
      <c r="C24" s="10"/>
      <c r="D24" s="10"/>
      <c r="E24" s="15"/>
      <c r="F24" s="10"/>
      <c r="G24" s="10"/>
      <c r="H24" s="13">
        <f t="shared" si="1"/>
        <v>0</v>
      </c>
      <c r="I24" s="13"/>
      <c r="J24" s="13">
        <f>H24*I24</f>
        <v>0</v>
      </c>
      <c r="K24" s="13"/>
      <c r="L24" s="13"/>
      <c r="M24" s="13"/>
      <c r="N24" s="13">
        <f t="shared" si="2"/>
        <v>0</v>
      </c>
      <c r="O24" s="13"/>
      <c r="P24" s="13"/>
      <c r="Q24" s="13"/>
      <c r="R24" s="13">
        <f t="shared" ref="R24:R25" si="3">P24*Q24</f>
        <v>0</v>
      </c>
      <c r="S24" s="23"/>
    </row>
    <row r="25" spans="1:30" x14ac:dyDescent="0.2">
      <c r="A25" s="10"/>
      <c r="B25" s="11"/>
      <c r="C25" s="10"/>
      <c r="D25" s="10"/>
      <c r="E25" s="10"/>
      <c r="F25" s="10"/>
      <c r="G25" s="10"/>
      <c r="H25" s="13">
        <f t="shared" si="1"/>
        <v>0</v>
      </c>
      <c r="I25" s="13"/>
      <c r="J25" s="13">
        <f t="shared" ref="J25" si="4">H25*I25</f>
        <v>0</v>
      </c>
      <c r="K25" s="13"/>
      <c r="L25" s="13"/>
      <c r="M25" s="13"/>
      <c r="N25" s="13">
        <f>L25*M25</f>
        <v>0</v>
      </c>
      <c r="O25" s="13"/>
      <c r="P25" s="13"/>
      <c r="Q25" s="13"/>
      <c r="R25" s="13">
        <f t="shared" si="3"/>
        <v>0</v>
      </c>
      <c r="S25" s="14"/>
    </row>
    <row r="26" spans="1:30" x14ac:dyDescent="0.2">
      <c r="A26" s="10"/>
      <c r="B26" s="11"/>
      <c r="C26" s="10"/>
      <c r="D26" s="10"/>
      <c r="E26" s="21" t="s">
        <v>34</v>
      </c>
      <c r="F26" s="10"/>
      <c r="G26" s="10"/>
      <c r="H26" s="22">
        <f>SUM(H22:H25)</f>
        <v>0</v>
      </c>
      <c r="I26" s="13"/>
      <c r="J26" s="22">
        <f>SUM(J22:J25)</f>
        <v>0</v>
      </c>
      <c r="K26" s="13"/>
      <c r="L26" s="22">
        <f>SUM(L22:L25)</f>
        <v>0</v>
      </c>
      <c r="M26" s="13"/>
      <c r="N26" s="22">
        <f>SUM(N22:N25)</f>
        <v>0</v>
      </c>
      <c r="O26" s="13"/>
      <c r="P26" s="13"/>
      <c r="Q26" s="13"/>
      <c r="R26" s="22">
        <f>SUM(R22:R25)</f>
        <v>0</v>
      </c>
      <c r="S26" s="14">
        <f>J26+N26+R26</f>
        <v>0</v>
      </c>
    </row>
    <row r="27" spans="1:30" ht="21.75" customHeight="1" x14ac:dyDescent="0.2">
      <c r="A27" s="10"/>
      <c r="B27" s="11"/>
      <c r="C27" s="10"/>
      <c r="D27" s="10"/>
      <c r="E27" s="15" t="s">
        <v>37</v>
      </c>
      <c r="F27" s="10"/>
      <c r="G27" s="10"/>
      <c r="H27" s="13">
        <f>F27*G27</f>
        <v>0</v>
      </c>
      <c r="I27" s="13"/>
      <c r="J27" s="13">
        <f>H27*I27</f>
        <v>0</v>
      </c>
      <c r="K27" s="13"/>
      <c r="L27" s="13"/>
      <c r="M27" s="13"/>
      <c r="N27" s="13">
        <f>L27*M27</f>
        <v>0</v>
      </c>
      <c r="O27" s="13"/>
      <c r="P27" s="13"/>
      <c r="Q27" s="13"/>
      <c r="R27" s="13">
        <f>P27*Q27</f>
        <v>0</v>
      </c>
      <c r="S27" s="23"/>
    </row>
    <row r="28" spans="1:30" ht="77.25" customHeight="1" x14ac:dyDescent="0.2">
      <c r="A28" s="10"/>
      <c r="B28" s="11"/>
      <c r="C28" s="16"/>
      <c r="D28" s="10"/>
      <c r="E28" s="15"/>
      <c r="F28" s="10"/>
      <c r="G28" s="10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23"/>
    </row>
    <row r="29" spans="1:30" ht="15" x14ac:dyDescent="0.2">
      <c r="A29" s="10"/>
      <c r="B29" s="11"/>
      <c r="C29" s="16"/>
      <c r="D29" s="10"/>
      <c r="E29" s="15"/>
      <c r="F29" s="10"/>
      <c r="G29" s="10"/>
      <c r="H29" s="13">
        <f>F29*G29</f>
        <v>0</v>
      </c>
      <c r="I29" s="13"/>
      <c r="J29" s="13">
        <f t="shared" ref="J29:J30" si="5">H29*I29</f>
        <v>0</v>
      </c>
      <c r="K29" s="13"/>
      <c r="L29" s="13"/>
      <c r="M29" s="13"/>
      <c r="N29" s="13">
        <f>L29*M29</f>
        <v>0</v>
      </c>
      <c r="O29" s="13"/>
      <c r="P29" s="13"/>
      <c r="Q29" s="13"/>
      <c r="R29" s="13">
        <f t="shared" ref="R29:R30" si="6">P29*Q29</f>
        <v>0</v>
      </c>
      <c r="S29" s="23"/>
    </row>
    <row r="30" spans="1:30" x14ac:dyDescent="0.2">
      <c r="A30" s="10"/>
      <c r="B30" s="11"/>
      <c r="C30" s="10"/>
      <c r="D30" s="10"/>
      <c r="E30" s="10"/>
      <c r="F30" s="10"/>
      <c r="G30" s="10"/>
      <c r="H30" s="13">
        <f>F30*G30</f>
        <v>0</v>
      </c>
      <c r="I30" s="13"/>
      <c r="J30" s="13">
        <f t="shared" si="5"/>
        <v>0</v>
      </c>
      <c r="K30" s="13"/>
      <c r="L30" s="13"/>
      <c r="M30" s="13"/>
      <c r="N30" s="13">
        <f>L30*M30</f>
        <v>0</v>
      </c>
      <c r="O30" s="13"/>
      <c r="P30" s="13"/>
      <c r="Q30" s="13"/>
      <c r="R30" s="13">
        <f t="shared" si="6"/>
        <v>0</v>
      </c>
      <c r="S30" s="23"/>
    </row>
    <row r="31" spans="1:30" x14ac:dyDescent="0.2">
      <c r="A31" s="10"/>
      <c r="B31" s="11"/>
      <c r="C31" s="10"/>
      <c r="D31" s="10"/>
      <c r="E31" s="21" t="s">
        <v>34</v>
      </c>
      <c r="F31" s="10"/>
      <c r="G31" s="10"/>
      <c r="H31" s="22">
        <f>SUM(H27:H30)</f>
        <v>0</v>
      </c>
      <c r="I31" s="13"/>
      <c r="J31" s="22">
        <f>SUM(J28:J30)</f>
        <v>0</v>
      </c>
      <c r="K31" s="13"/>
      <c r="L31" s="22">
        <f>SUM(L27:L30)</f>
        <v>0</v>
      </c>
      <c r="M31" s="13"/>
      <c r="N31" s="22">
        <f>SUM(N27:N30)</f>
        <v>0</v>
      </c>
      <c r="O31" s="13"/>
      <c r="P31" s="13"/>
      <c r="Q31" s="13"/>
      <c r="R31" s="22">
        <f>SUM(R27:R30)</f>
        <v>0</v>
      </c>
      <c r="S31" s="14">
        <f>J31+N31+R31</f>
        <v>0</v>
      </c>
    </row>
    <row r="32" spans="1:30" x14ac:dyDescent="0.2">
      <c r="A32" s="10"/>
      <c r="B32" s="11"/>
      <c r="C32" s="10"/>
      <c r="D32" s="10"/>
      <c r="E32" s="21" t="s">
        <v>34</v>
      </c>
      <c r="F32" s="10"/>
      <c r="G32" s="10"/>
      <c r="H32" s="22">
        <f>H21+H26+H31</f>
        <v>1</v>
      </c>
      <c r="I32" s="13"/>
      <c r="J32" s="22">
        <f>J21+J26+J31</f>
        <v>3000</v>
      </c>
      <c r="K32" s="13"/>
      <c r="L32" s="22">
        <f>L21+L26+L31</f>
        <v>0.5</v>
      </c>
      <c r="M32" s="13"/>
      <c r="N32" s="22">
        <f>N21+N26+N31</f>
        <v>650</v>
      </c>
      <c r="O32" s="13"/>
      <c r="P32" s="13"/>
      <c r="Q32" s="13"/>
      <c r="R32" s="22">
        <f>R21+R26+R31</f>
        <v>66743</v>
      </c>
      <c r="S32" s="22">
        <f>SUM(S5:S31)</f>
        <v>70393</v>
      </c>
    </row>
    <row r="33" spans="1:19" x14ac:dyDescent="0.2">
      <c r="C33" s="19"/>
      <c r="R33" s="24">
        <f>J32+N32+R32</f>
        <v>70393</v>
      </c>
      <c r="S33" s="24" t="s">
        <v>0</v>
      </c>
    </row>
    <row r="35" spans="1:19" ht="20.25" x14ac:dyDescent="0.3">
      <c r="F35" t="s">
        <v>0</v>
      </c>
      <c r="H35" s="1" t="s">
        <v>38</v>
      </c>
    </row>
    <row r="37" spans="1:19" x14ac:dyDescent="0.2">
      <c r="A37" s="2" t="s">
        <v>2</v>
      </c>
      <c r="B37" s="2" t="s">
        <v>3</v>
      </c>
      <c r="C37" s="2" t="s">
        <v>4</v>
      </c>
      <c r="D37" s="2" t="s">
        <v>5</v>
      </c>
      <c r="E37" s="2" t="s">
        <v>6</v>
      </c>
      <c r="F37" s="3" t="s">
        <v>7</v>
      </c>
      <c r="G37" s="3" t="s">
        <v>8</v>
      </c>
      <c r="H37" s="4" t="s">
        <v>9</v>
      </c>
      <c r="I37" s="4"/>
      <c r="J37" s="4"/>
      <c r="K37" s="2"/>
      <c r="L37" s="4" t="s">
        <v>10</v>
      </c>
      <c r="M37" s="4"/>
      <c r="N37" s="4"/>
      <c r="O37" s="4" t="s">
        <v>11</v>
      </c>
      <c r="P37" s="4"/>
      <c r="Q37" s="4"/>
      <c r="R37" s="4"/>
    </row>
    <row r="38" spans="1:19" ht="25.5" x14ac:dyDescent="0.2">
      <c r="A38" s="5"/>
      <c r="B38" s="5"/>
      <c r="C38" s="5"/>
      <c r="D38" s="5"/>
      <c r="E38" s="5"/>
      <c r="F38" s="6"/>
      <c r="G38" s="6"/>
      <c r="H38" s="7" t="s">
        <v>12</v>
      </c>
      <c r="I38" s="8" t="s">
        <v>13</v>
      </c>
      <c r="J38" s="7" t="s">
        <v>14</v>
      </c>
      <c r="K38" s="9"/>
      <c r="L38" s="7" t="s">
        <v>12</v>
      </c>
      <c r="M38" s="7" t="s">
        <v>15</v>
      </c>
      <c r="N38" s="7" t="s">
        <v>14</v>
      </c>
      <c r="O38" s="8" t="s">
        <v>16</v>
      </c>
      <c r="P38" s="7" t="s">
        <v>12</v>
      </c>
      <c r="Q38" s="7" t="s">
        <v>15</v>
      </c>
      <c r="R38" s="7" t="s">
        <v>14</v>
      </c>
    </row>
    <row r="39" spans="1:19" ht="31.5" x14ac:dyDescent="0.25">
      <c r="A39" s="10"/>
      <c r="B39" s="11"/>
      <c r="C39" s="10"/>
      <c r="D39" s="11"/>
      <c r="E39" s="12" t="s">
        <v>17</v>
      </c>
      <c r="F39" s="10"/>
      <c r="G39" s="10"/>
      <c r="H39" s="13">
        <f>F39*G39</f>
        <v>0</v>
      </c>
      <c r="I39" s="13"/>
      <c r="J39" s="13">
        <f>H39*I39</f>
        <v>0</v>
      </c>
      <c r="K39" s="13"/>
      <c r="L39" s="13"/>
      <c r="M39" s="13"/>
      <c r="N39" s="13">
        <f>L39*M39</f>
        <v>0</v>
      </c>
      <c r="O39" s="13"/>
      <c r="P39" s="13"/>
      <c r="Q39" s="13"/>
      <c r="R39" s="13">
        <f>P39*Q39</f>
        <v>0</v>
      </c>
      <c r="S39" s="14"/>
    </row>
    <row r="40" spans="1:19" ht="15" x14ac:dyDescent="0.2">
      <c r="A40" s="10"/>
      <c r="B40" s="11"/>
      <c r="C40" s="10"/>
      <c r="D40" s="10"/>
      <c r="E40" s="15" t="s">
        <v>18</v>
      </c>
      <c r="F40" s="10"/>
      <c r="G40" s="10"/>
      <c r="H40" s="13">
        <f>F40*G40</f>
        <v>0</v>
      </c>
      <c r="I40" s="13"/>
      <c r="J40" s="13">
        <f>H40*I40</f>
        <v>0</v>
      </c>
      <c r="K40" s="13"/>
      <c r="L40" s="13"/>
      <c r="M40" s="13"/>
      <c r="N40" s="13">
        <f>L40*M40</f>
        <v>0</v>
      </c>
      <c r="O40" s="13"/>
      <c r="P40" s="13"/>
      <c r="Q40" s="13"/>
      <c r="R40" s="13">
        <f t="shared" ref="R40:R42" si="7">P40*Q40</f>
        <v>0</v>
      </c>
      <c r="S40" s="14"/>
    </row>
    <row r="41" spans="1:19" ht="15" x14ac:dyDescent="0.2">
      <c r="A41" s="10"/>
      <c r="B41" s="11"/>
      <c r="C41" s="16"/>
      <c r="D41" s="10"/>
      <c r="E41" s="17"/>
      <c r="F41" s="10"/>
      <c r="G41" s="10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8"/>
    </row>
    <row r="42" spans="1:19" x14ac:dyDescent="0.2">
      <c r="A42" s="10"/>
      <c r="B42" s="11"/>
      <c r="C42" s="10"/>
      <c r="D42" s="10"/>
      <c r="E42" s="10"/>
      <c r="F42" s="10"/>
      <c r="G42" s="10"/>
      <c r="H42" s="13">
        <f>F42*G42</f>
        <v>0</v>
      </c>
      <c r="I42" s="13"/>
      <c r="J42" s="13">
        <f>H42*I42</f>
        <v>0</v>
      </c>
      <c r="K42" s="13"/>
      <c r="L42" s="13"/>
      <c r="M42" s="13"/>
      <c r="N42" s="13">
        <f>L42*M42</f>
        <v>0</v>
      </c>
      <c r="O42" s="13"/>
      <c r="P42" s="13"/>
      <c r="Q42" s="13"/>
      <c r="R42" s="13">
        <f t="shared" si="7"/>
        <v>0</v>
      </c>
      <c r="S42" s="18"/>
    </row>
    <row r="43" spans="1:19" x14ac:dyDescent="0.2">
      <c r="A43" s="10"/>
      <c r="B43" s="11"/>
      <c r="C43" s="10"/>
      <c r="D43" s="10"/>
      <c r="E43" s="21" t="s">
        <v>34</v>
      </c>
      <c r="F43" s="10"/>
      <c r="G43" s="10"/>
      <c r="H43" s="22">
        <f>SUM(H39:H42)</f>
        <v>0</v>
      </c>
      <c r="I43" s="13"/>
      <c r="J43" s="22">
        <f>SUM(J39:J42)</f>
        <v>0</v>
      </c>
      <c r="K43" s="13"/>
      <c r="L43" s="22">
        <f>SUM(L39:L42)</f>
        <v>0</v>
      </c>
      <c r="M43" s="13"/>
      <c r="N43" s="22">
        <f>SUM(N39:N42)</f>
        <v>0</v>
      </c>
      <c r="O43" s="13"/>
      <c r="P43" s="13"/>
      <c r="Q43" s="13"/>
      <c r="R43" s="22">
        <f>SUM(R39:R42)</f>
        <v>0</v>
      </c>
      <c r="S43" s="14">
        <f>J43+N43+R43</f>
        <v>0</v>
      </c>
    </row>
    <row r="44" spans="1:19" ht="15" x14ac:dyDescent="0.2">
      <c r="A44" s="10" t="s">
        <v>0</v>
      </c>
      <c r="B44" s="11"/>
      <c r="C44" s="10"/>
      <c r="D44" s="10"/>
      <c r="E44" s="15" t="s">
        <v>35</v>
      </c>
      <c r="F44" s="10"/>
      <c r="G44" s="10"/>
      <c r="H44" s="13">
        <f>F44*G44</f>
        <v>0</v>
      </c>
      <c r="I44" s="13"/>
      <c r="J44" s="13">
        <f>H44*I44</f>
        <v>0</v>
      </c>
      <c r="K44" s="13"/>
      <c r="L44" s="13"/>
      <c r="M44" s="13"/>
      <c r="N44" s="13">
        <f>L44*M44</f>
        <v>0</v>
      </c>
      <c r="O44" s="13"/>
      <c r="P44" s="13"/>
      <c r="Q44" s="13"/>
      <c r="R44" s="13">
        <f>P44</f>
        <v>0</v>
      </c>
      <c r="S44" s="23"/>
    </row>
    <row r="45" spans="1:19" ht="25.5" x14ac:dyDescent="0.2">
      <c r="A45" s="10" t="s">
        <v>39</v>
      </c>
      <c r="B45" s="11" t="s">
        <v>40</v>
      </c>
      <c r="C45" s="16">
        <v>44903</v>
      </c>
      <c r="D45" s="10"/>
      <c r="E45" s="15" t="s">
        <v>0</v>
      </c>
      <c r="F45" s="10">
        <v>1</v>
      </c>
      <c r="G45" s="10">
        <v>1</v>
      </c>
      <c r="H45" s="13">
        <f t="shared" ref="H45:H52" si="8">F45*G45</f>
        <v>1</v>
      </c>
      <c r="I45" s="13">
        <v>600</v>
      </c>
      <c r="J45" s="13">
        <f>H45*I45</f>
        <v>600</v>
      </c>
      <c r="K45" s="13" t="s">
        <v>21</v>
      </c>
      <c r="L45" s="13">
        <v>0.5</v>
      </c>
      <c r="M45" s="13">
        <v>450</v>
      </c>
      <c r="N45" s="13">
        <f t="shared" ref="N45:N51" si="9">L45*M45</f>
        <v>225</v>
      </c>
      <c r="O45" s="13" t="s">
        <v>41</v>
      </c>
      <c r="P45" s="13">
        <v>1.3</v>
      </c>
      <c r="Q45" s="13">
        <v>192</v>
      </c>
      <c r="R45" s="13">
        <f>P45*Q45</f>
        <v>249.60000000000002</v>
      </c>
      <c r="S45" s="23"/>
    </row>
    <row r="46" spans="1:19" ht="15" x14ac:dyDescent="0.2">
      <c r="A46" s="10"/>
      <c r="B46" s="11"/>
      <c r="C46" s="10"/>
      <c r="D46" s="10"/>
      <c r="E46" s="15"/>
      <c r="F46" s="10"/>
      <c r="G46" s="10"/>
      <c r="H46" s="13">
        <f t="shared" si="8"/>
        <v>0</v>
      </c>
      <c r="I46" s="13"/>
      <c r="J46" s="13">
        <f>H46*I46</f>
        <v>0</v>
      </c>
      <c r="K46" s="13"/>
      <c r="L46" s="13"/>
      <c r="M46" s="13"/>
      <c r="N46" s="13">
        <f t="shared" si="9"/>
        <v>0</v>
      </c>
      <c r="O46" s="13" t="s">
        <v>42</v>
      </c>
      <c r="P46" s="13">
        <v>1</v>
      </c>
      <c r="Q46" s="13">
        <v>608</v>
      </c>
      <c r="R46" s="13">
        <f t="shared" ref="R46:R52" si="10">P46*Q46</f>
        <v>608</v>
      </c>
      <c r="S46" s="23"/>
    </row>
    <row r="47" spans="1:19" ht="15" x14ac:dyDescent="0.2">
      <c r="A47" s="10"/>
      <c r="B47" s="11"/>
      <c r="C47" s="10"/>
      <c r="D47" s="10"/>
      <c r="E47" s="15"/>
      <c r="F47" s="10"/>
      <c r="G47" s="10"/>
      <c r="H47" s="13">
        <f t="shared" si="8"/>
        <v>0</v>
      </c>
      <c r="I47" s="13"/>
      <c r="J47" s="13">
        <f t="shared" ref="J47:J52" si="11">H47*I47</f>
        <v>0</v>
      </c>
      <c r="K47" s="13"/>
      <c r="L47" s="13"/>
      <c r="M47" s="13"/>
      <c r="N47" s="13">
        <f t="shared" si="9"/>
        <v>0</v>
      </c>
      <c r="O47" s="13"/>
      <c r="P47" s="13"/>
      <c r="Q47" s="13"/>
      <c r="R47" s="13">
        <f t="shared" si="10"/>
        <v>0</v>
      </c>
      <c r="S47" s="23"/>
    </row>
    <row r="48" spans="1:19" ht="15" x14ac:dyDescent="0.2">
      <c r="A48" s="10"/>
      <c r="B48" s="11"/>
      <c r="C48" s="10"/>
      <c r="D48" s="10"/>
      <c r="E48" s="15"/>
      <c r="F48" s="10"/>
      <c r="G48" s="10"/>
      <c r="H48" s="13">
        <f t="shared" si="8"/>
        <v>0</v>
      </c>
      <c r="I48" s="13"/>
      <c r="J48" s="13">
        <f t="shared" si="11"/>
        <v>0</v>
      </c>
      <c r="K48" s="13"/>
      <c r="L48" s="13"/>
      <c r="M48" s="13"/>
      <c r="N48" s="13">
        <f t="shared" si="9"/>
        <v>0</v>
      </c>
      <c r="O48" s="13"/>
      <c r="P48" s="13"/>
      <c r="Q48" s="13"/>
      <c r="R48" s="13">
        <f t="shared" si="10"/>
        <v>0</v>
      </c>
      <c r="S48" s="23"/>
    </row>
    <row r="49" spans="1:19" ht="63.75" x14ac:dyDescent="0.2">
      <c r="A49" s="10" t="s">
        <v>43</v>
      </c>
      <c r="B49" s="11" t="s">
        <v>44</v>
      </c>
      <c r="C49" s="16">
        <v>44921</v>
      </c>
      <c r="D49" s="10"/>
      <c r="E49" s="15"/>
      <c r="F49" s="10">
        <v>2</v>
      </c>
      <c r="G49" s="10">
        <v>1</v>
      </c>
      <c r="H49" s="13">
        <f t="shared" si="8"/>
        <v>2</v>
      </c>
      <c r="I49" s="13">
        <v>600</v>
      </c>
      <c r="J49" s="13">
        <f t="shared" si="11"/>
        <v>1200</v>
      </c>
      <c r="K49" s="13" t="s">
        <v>21</v>
      </c>
      <c r="L49" s="13">
        <v>0.5</v>
      </c>
      <c r="M49" s="13">
        <v>450</v>
      </c>
      <c r="N49" s="13">
        <f t="shared" si="9"/>
        <v>225</v>
      </c>
      <c r="O49" s="13" t="s">
        <v>45</v>
      </c>
      <c r="P49" s="13">
        <v>4</v>
      </c>
      <c r="Q49" s="13">
        <v>126</v>
      </c>
      <c r="R49" s="13">
        <f t="shared" si="10"/>
        <v>504</v>
      </c>
      <c r="S49" s="23"/>
    </row>
    <row r="50" spans="1:19" ht="15" x14ac:dyDescent="0.2">
      <c r="A50" s="10"/>
      <c r="B50" s="11"/>
      <c r="C50" s="10"/>
      <c r="D50" s="10"/>
      <c r="E50" s="15"/>
      <c r="F50" s="10"/>
      <c r="G50" s="10"/>
      <c r="H50" s="13">
        <f t="shared" si="8"/>
        <v>0</v>
      </c>
      <c r="I50" s="13"/>
      <c r="J50" s="13">
        <f t="shared" si="11"/>
        <v>0</v>
      </c>
      <c r="K50" s="13"/>
      <c r="L50" s="13"/>
      <c r="M50" s="13"/>
      <c r="N50" s="13">
        <f t="shared" si="9"/>
        <v>0</v>
      </c>
      <c r="O50" s="13" t="s">
        <v>46</v>
      </c>
      <c r="P50" s="13">
        <v>5</v>
      </c>
      <c r="Q50" s="13">
        <v>0.85</v>
      </c>
      <c r="R50" s="13">
        <f t="shared" si="10"/>
        <v>4.25</v>
      </c>
      <c r="S50" s="23"/>
    </row>
    <row r="51" spans="1:19" ht="15" x14ac:dyDescent="0.2">
      <c r="A51" s="10"/>
      <c r="B51" s="11"/>
      <c r="C51" s="10"/>
      <c r="D51" s="10"/>
      <c r="E51" s="15"/>
      <c r="F51" s="10"/>
      <c r="G51" s="10"/>
      <c r="H51" s="13">
        <f t="shared" si="8"/>
        <v>0</v>
      </c>
      <c r="I51" s="13"/>
      <c r="J51" s="13">
        <f t="shared" si="11"/>
        <v>0</v>
      </c>
      <c r="K51" s="13"/>
      <c r="L51" s="13"/>
      <c r="M51" s="13"/>
      <c r="N51" s="13">
        <f t="shared" si="9"/>
        <v>0</v>
      </c>
      <c r="O51" s="13" t="s">
        <v>47</v>
      </c>
      <c r="P51" s="13">
        <v>20</v>
      </c>
      <c r="Q51" s="13">
        <v>0.8</v>
      </c>
      <c r="R51" s="13">
        <f t="shared" si="10"/>
        <v>16</v>
      </c>
      <c r="S51" s="23"/>
    </row>
    <row r="52" spans="1:19" x14ac:dyDescent="0.2">
      <c r="A52" s="10"/>
      <c r="B52" s="11"/>
      <c r="C52" s="10"/>
      <c r="D52" s="10"/>
      <c r="E52" s="10"/>
      <c r="F52" s="10"/>
      <c r="G52" s="10"/>
      <c r="H52" s="13">
        <f t="shared" si="8"/>
        <v>0</v>
      </c>
      <c r="I52" s="13"/>
      <c r="J52" s="13">
        <f t="shared" si="11"/>
        <v>0</v>
      </c>
      <c r="K52" s="13"/>
      <c r="L52" s="13"/>
      <c r="M52" s="13"/>
      <c r="N52" s="13">
        <f>L52*M52</f>
        <v>0</v>
      </c>
      <c r="O52" s="13" t="s">
        <v>48</v>
      </c>
      <c r="P52" s="13">
        <v>1</v>
      </c>
      <c r="Q52" s="13">
        <v>123</v>
      </c>
      <c r="R52" s="13">
        <f t="shared" si="10"/>
        <v>123</v>
      </c>
      <c r="S52" s="14"/>
    </row>
    <row r="53" spans="1:19" x14ac:dyDescent="0.2">
      <c r="A53" s="10"/>
      <c r="B53" s="11"/>
      <c r="C53" s="10"/>
      <c r="D53" s="10"/>
      <c r="E53" s="21" t="s">
        <v>34</v>
      </c>
      <c r="F53" s="10"/>
      <c r="G53" s="10"/>
      <c r="H53" s="22">
        <f>SUM(H44:H52)</f>
        <v>3</v>
      </c>
      <c r="I53" s="13"/>
      <c r="J53" s="22">
        <f>SUM(J44:J52)</f>
        <v>1800</v>
      </c>
      <c r="K53" s="13"/>
      <c r="L53" s="22">
        <f>SUM(L44:L52)</f>
        <v>1</v>
      </c>
      <c r="M53" s="13"/>
      <c r="N53" s="22">
        <f>SUM(N44:N52)</f>
        <v>450</v>
      </c>
      <c r="O53" s="13"/>
      <c r="P53" s="13"/>
      <c r="Q53" s="13"/>
      <c r="R53" s="22">
        <f>SUM(R44:R52)</f>
        <v>1504.85</v>
      </c>
      <c r="S53" s="14">
        <f>J53+N53+R53</f>
        <v>3754.85</v>
      </c>
    </row>
    <row r="54" spans="1:19" ht="15" x14ac:dyDescent="0.2">
      <c r="A54" s="10"/>
      <c r="B54" s="11"/>
      <c r="C54" s="10"/>
      <c r="D54" s="10"/>
      <c r="E54" s="15" t="s">
        <v>37</v>
      </c>
      <c r="F54" s="10"/>
      <c r="G54" s="10"/>
      <c r="H54" s="13">
        <f>F54*G54</f>
        <v>0</v>
      </c>
      <c r="I54" s="13"/>
      <c r="J54" s="13">
        <f>H54*I54</f>
        <v>0</v>
      </c>
      <c r="K54" s="13"/>
      <c r="L54" s="13"/>
      <c r="M54" s="13"/>
      <c r="N54" s="13">
        <f>L54*M54</f>
        <v>0</v>
      </c>
      <c r="O54" s="13"/>
      <c r="P54" s="13"/>
      <c r="Q54" s="13"/>
      <c r="R54" s="13">
        <f>P54*Q54</f>
        <v>0</v>
      </c>
      <c r="S54" s="23"/>
    </row>
    <row r="55" spans="1:19" ht="63.75" x14ac:dyDescent="0.2">
      <c r="A55" s="10">
        <v>1</v>
      </c>
      <c r="B55" s="11" t="s">
        <v>49</v>
      </c>
      <c r="C55" s="16">
        <v>44896</v>
      </c>
      <c r="D55" s="10"/>
      <c r="E55" s="15" t="s">
        <v>50</v>
      </c>
      <c r="F55" s="10">
        <v>1</v>
      </c>
      <c r="G55" s="10">
        <v>1</v>
      </c>
      <c r="H55" s="13">
        <f>F55*G55</f>
        <v>1</v>
      </c>
      <c r="I55" s="13">
        <v>600</v>
      </c>
      <c r="J55" s="13">
        <f>H55*I55</f>
        <v>600</v>
      </c>
      <c r="K55" s="13" t="s">
        <v>21</v>
      </c>
      <c r="L55" s="13">
        <v>0.5</v>
      </c>
      <c r="M55" s="13">
        <v>450</v>
      </c>
      <c r="N55" s="13">
        <f>L55*M55</f>
        <v>225</v>
      </c>
      <c r="O55" s="13"/>
      <c r="P55" s="13"/>
      <c r="Q55" s="13"/>
      <c r="R55" s="13">
        <f>P55*Q55</f>
        <v>0</v>
      </c>
      <c r="S55" s="23"/>
    </row>
    <row r="56" spans="1:19" ht="15" x14ac:dyDescent="0.2">
      <c r="A56" s="10"/>
      <c r="B56" s="11"/>
      <c r="C56" s="16"/>
      <c r="D56" s="10"/>
      <c r="E56" s="15"/>
      <c r="F56" s="10"/>
      <c r="G56" s="10"/>
      <c r="H56" s="13">
        <f>F56*G56</f>
        <v>0</v>
      </c>
      <c r="I56" s="13"/>
      <c r="J56" s="13">
        <f t="shared" ref="J56:J57" si="12">H56*I56</f>
        <v>0</v>
      </c>
      <c r="K56" s="13"/>
      <c r="L56" s="13"/>
      <c r="M56" s="13"/>
      <c r="N56" s="13">
        <f>L56*M56</f>
        <v>0</v>
      </c>
      <c r="O56" s="13"/>
      <c r="P56" s="13"/>
      <c r="Q56" s="13"/>
      <c r="R56" s="13">
        <f t="shared" ref="R56:R57" si="13">P56*Q56</f>
        <v>0</v>
      </c>
      <c r="S56" s="23"/>
    </row>
    <row r="57" spans="1:19" x14ac:dyDescent="0.2">
      <c r="A57" s="10"/>
      <c r="B57" s="11"/>
      <c r="C57" s="10"/>
      <c r="D57" s="10"/>
      <c r="E57" s="10"/>
      <c r="F57" s="10"/>
      <c r="G57" s="10"/>
      <c r="H57" s="13">
        <f>F57*G57</f>
        <v>0</v>
      </c>
      <c r="I57" s="13"/>
      <c r="J57" s="13">
        <f t="shared" si="12"/>
        <v>0</v>
      </c>
      <c r="K57" s="13"/>
      <c r="L57" s="13"/>
      <c r="M57" s="13"/>
      <c r="N57" s="13">
        <f>L57*M57</f>
        <v>0</v>
      </c>
      <c r="O57" s="13"/>
      <c r="P57" s="13"/>
      <c r="Q57" s="13"/>
      <c r="R57" s="13">
        <f t="shared" si="13"/>
        <v>0</v>
      </c>
      <c r="S57" s="23"/>
    </row>
    <row r="58" spans="1:19" x14ac:dyDescent="0.2">
      <c r="A58" s="10"/>
      <c r="B58" s="11"/>
      <c r="C58" s="10"/>
      <c r="D58" s="10"/>
      <c r="E58" s="21" t="s">
        <v>34</v>
      </c>
      <c r="F58" s="10"/>
      <c r="G58" s="10"/>
      <c r="H58" s="22">
        <f>SUM(H54:H57)</f>
        <v>1</v>
      </c>
      <c r="I58" s="13"/>
      <c r="J58" s="22">
        <f>SUM(J55:J57)</f>
        <v>600</v>
      </c>
      <c r="K58" s="13"/>
      <c r="L58" s="22">
        <f>SUM(L54:L57)</f>
        <v>0.5</v>
      </c>
      <c r="M58" s="13"/>
      <c r="N58" s="22">
        <f>SUM(N54:N57)</f>
        <v>225</v>
      </c>
      <c r="O58" s="13"/>
      <c r="P58" s="13"/>
      <c r="Q58" s="13"/>
      <c r="R58" s="22">
        <f>SUM(R54:R57)</f>
        <v>0</v>
      </c>
      <c r="S58" s="14">
        <f>J58+N58+R58</f>
        <v>825</v>
      </c>
    </row>
    <row r="59" spans="1:19" x14ac:dyDescent="0.2">
      <c r="A59" s="10"/>
      <c r="B59" s="11"/>
      <c r="C59" s="10"/>
      <c r="D59" s="10"/>
      <c r="E59" s="21" t="s">
        <v>34</v>
      </c>
      <c r="F59" s="10"/>
      <c r="G59" s="10"/>
      <c r="H59" s="22">
        <f>H43+H53+H58</f>
        <v>4</v>
      </c>
      <c r="I59" s="13"/>
      <c r="J59" s="22">
        <f>J43+J53+J58</f>
        <v>2400</v>
      </c>
      <c r="K59" s="13"/>
      <c r="L59" s="22">
        <f>L43+L53+L58</f>
        <v>1.5</v>
      </c>
      <c r="M59" s="13"/>
      <c r="N59" s="22">
        <f>N43+N53+N58</f>
        <v>675</v>
      </c>
      <c r="O59" s="13"/>
      <c r="P59" s="13"/>
      <c r="Q59" s="13"/>
      <c r="R59" s="22">
        <f>R43+R53+R58</f>
        <v>1504.85</v>
      </c>
      <c r="S59" s="22">
        <f>SUM(S39:S58)</f>
        <v>4579.8500000000004</v>
      </c>
    </row>
    <row r="60" spans="1:19" x14ac:dyDescent="0.2">
      <c r="C60" s="19"/>
      <c r="R60" s="24">
        <f>J59+N59+R59</f>
        <v>4579.8500000000004</v>
      </c>
      <c r="S60" s="24" t="s">
        <v>0</v>
      </c>
    </row>
    <row r="64" spans="1:19" x14ac:dyDescent="0.2">
      <c r="O64" t="s">
        <v>51</v>
      </c>
      <c r="R64" s="24">
        <f>R60+R33</f>
        <v>74972.850000000006</v>
      </c>
    </row>
  </sheetData>
  <mergeCells count="22">
    <mergeCell ref="F37:F38"/>
    <mergeCell ref="G37:G38"/>
    <mergeCell ref="H37:J37"/>
    <mergeCell ref="K37:K38"/>
    <mergeCell ref="L37:N37"/>
    <mergeCell ref="O37:R37"/>
    <mergeCell ref="G3:G4"/>
    <mergeCell ref="H3:J3"/>
    <mergeCell ref="K3:K4"/>
    <mergeCell ref="L3:N3"/>
    <mergeCell ref="O3:R3"/>
    <mergeCell ref="A37:A38"/>
    <mergeCell ref="B37:B38"/>
    <mergeCell ref="C37:C38"/>
    <mergeCell ref="D37:D38"/>
    <mergeCell ref="E37:E38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2023-03-16T01:45:17Z</cp:lastPrinted>
  <dcterms:created xsi:type="dcterms:W3CDTF">2023-03-16T01:45:00Z</dcterms:created>
  <dcterms:modified xsi:type="dcterms:W3CDTF">2023-03-16T01:46:30Z</dcterms:modified>
</cp:coreProperties>
</file>