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CAE73481-2060-4F21-B504-6CED9B01BC99}" xr6:coauthVersionLast="36" xr6:coauthVersionMax="36" xr10:uidLastSave="{00000000-0000-0000-0000-000000000000}"/>
  <bookViews>
    <workbookView xWindow="0" yWindow="0" windowWidth="28800" windowHeight="13020" xr2:uid="{A5CC421E-9A63-4FD7-8EE5-23263FDD32A6}"/>
  </bookViews>
  <sheets>
    <sheet name="общий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4" i="1" l="1"/>
  <c r="L384" i="1"/>
  <c r="R383" i="1"/>
  <c r="N383" i="1"/>
  <c r="H383" i="1"/>
  <c r="J383" i="1" s="1"/>
  <c r="R382" i="1"/>
  <c r="N382" i="1"/>
  <c r="H382" i="1"/>
  <c r="J382" i="1" s="1"/>
  <c r="R381" i="1"/>
  <c r="N381" i="1"/>
  <c r="H381" i="1"/>
  <c r="J381" i="1" s="1"/>
  <c r="R380" i="1"/>
  <c r="N380" i="1"/>
  <c r="H380" i="1"/>
  <c r="J380" i="1" s="1"/>
  <c r="R379" i="1"/>
  <c r="N379" i="1"/>
  <c r="H379" i="1"/>
  <c r="J379" i="1" s="1"/>
  <c r="R378" i="1"/>
  <c r="N378" i="1"/>
  <c r="H378" i="1"/>
  <c r="J378" i="1" s="1"/>
  <c r="R377" i="1"/>
  <c r="N377" i="1"/>
  <c r="H377" i="1"/>
  <c r="J377" i="1" s="1"/>
  <c r="R376" i="1"/>
  <c r="R385" i="1" s="1"/>
  <c r="L376" i="1"/>
  <c r="R375" i="1"/>
  <c r="N375" i="1"/>
  <c r="H375" i="1"/>
  <c r="J375" i="1" s="1"/>
  <c r="R374" i="1"/>
  <c r="N374" i="1"/>
  <c r="H374" i="1"/>
  <c r="J374" i="1" s="1"/>
  <c r="R373" i="1"/>
  <c r="N373" i="1"/>
  <c r="H373" i="1"/>
  <c r="J373" i="1" s="1"/>
  <c r="R372" i="1"/>
  <c r="N372" i="1"/>
  <c r="H372" i="1"/>
  <c r="J372" i="1" s="1"/>
  <c r="R371" i="1"/>
  <c r="N371" i="1"/>
  <c r="H371" i="1"/>
  <c r="J371" i="1" s="1"/>
  <c r="R370" i="1"/>
  <c r="N370" i="1"/>
  <c r="H370" i="1"/>
  <c r="J370" i="1" s="1"/>
  <c r="R369" i="1"/>
  <c r="N369" i="1"/>
  <c r="H369" i="1"/>
  <c r="J369" i="1" s="1"/>
  <c r="R368" i="1"/>
  <c r="N368" i="1"/>
  <c r="H368" i="1"/>
  <c r="J368" i="1" s="1"/>
  <c r="R367" i="1"/>
  <c r="N367" i="1"/>
  <c r="H367" i="1"/>
  <c r="J367" i="1" s="1"/>
  <c r="R366" i="1"/>
  <c r="L366" i="1"/>
  <c r="L385" i="1" s="1"/>
  <c r="R365" i="1"/>
  <c r="N365" i="1"/>
  <c r="H365" i="1"/>
  <c r="J365" i="1" s="1"/>
  <c r="R364" i="1"/>
  <c r="N364" i="1"/>
  <c r="H364" i="1"/>
  <c r="J364" i="1" s="1"/>
  <c r="R363" i="1"/>
  <c r="N363" i="1"/>
  <c r="H363" i="1"/>
  <c r="J363" i="1" s="1"/>
  <c r="R362" i="1"/>
  <c r="N362" i="1"/>
  <c r="N366" i="1" s="1"/>
  <c r="H362" i="1"/>
  <c r="J362" i="1" s="1"/>
  <c r="N354" i="1"/>
  <c r="L354" i="1"/>
  <c r="J354" i="1"/>
  <c r="S354" i="1" s="1"/>
  <c r="R353" i="1"/>
  <c r="N353" i="1"/>
  <c r="J353" i="1"/>
  <c r="H353" i="1"/>
  <c r="R352" i="1"/>
  <c r="N352" i="1"/>
  <c r="J352" i="1"/>
  <c r="H352" i="1"/>
  <c r="R350" i="1"/>
  <c r="R354" i="1" s="1"/>
  <c r="N350" i="1"/>
  <c r="J350" i="1"/>
  <c r="H350" i="1"/>
  <c r="H354" i="1" s="1"/>
  <c r="N349" i="1"/>
  <c r="L349" i="1"/>
  <c r="L355" i="1" s="1"/>
  <c r="J349" i="1"/>
  <c r="S349" i="1" s="1"/>
  <c r="R348" i="1"/>
  <c r="N348" i="1"/>
  <c r="J348" i="1"/>
  <c r="H348" i="1"/>
  <c r="R347" i="1"/>
  <c r="N347" i="1"/>
  <c r="J347" i="1"/>
  <c r="H347" i="1"/>
  <c r="R346" i="1"/>
  <c r="N346" i="1"/>
  <c r="J346" i="1"/>
  <c r="H346" i="1"/>
  <c r="R345" i="1"/>
  <c r="R349" i="1" s="1"/>
  <c r="N345" i="1"/>
  <c r="J345" i="1"/>
  <c r="H345" i="1"/>
  <c r="H349" i="1" s="1"/>
  <c r="L344" i="1"/>
  <c r="R343" i="1"/>
  <c r="N343" i="1"/>
  <c r="J343" i="1"/>
  <c r="H343" i="1"/>
  <c r="N341" i="1"/>
  <c r="H341" i="1"/>
  <c r="J341" i="1" s="1"/>
  <c r="R339" i="1"/>
  <c r="R338" i="1"/>
  <c r="R337" i="1"/>
  <c r="R336" i="1"/>
  <c r="R335" i="1"/>
  <c r="N335" i="1"/>
  <c r="H335" i="1"/>
  <c r="J335" i="1" s="1"/>
  <c r="R333" i="1"/>
  <c r="R332" i="1"/>
  <c r="R331" i="1"/>
  <c r="R330" i="1"/>
  <c r="R329" i="1"/>
  <c r="R328" i="1"/>
  <c r="R327" i="1"/>
  <c r="R326" i="1"/>
  <c r="R325" i="1"/>
  <c r="N325" i="1"/>
  <c r="H325" i="1"/>
  <c r="J325" i="1" s="1"/>
  <c r="R323" i="1"/>
  <c r="R322" i="1"/>
  <c r="R321" i="1"/>
  <c r="N321" i="1"/>
  <c r="H321" i="1"/>
  <c r="J321" i="1" s="1"/>
  <c r="R320" i="1"/>
  <c r="N320" i="1"/>
  <c r="H320" i="1"/>
  <c r="J320" i="1" s="1"/>
  <c r="R319" i="1"/>
  <c r="N319" i="1"/>
  <c r="N344" i="1" s="1"/>
  <c r="N355" i="1" s="1"/>
  <c r="H319" i="1"/>
  <c r="N310" i="1"/>
  <c r="L310" i="1"/>
  <c r="R309" i="1"/>
  <c r="N309" i="1"/>
  <c r="J309" i="1"/>
  <c r="H309" i="1"/>
  <c r="R308" i="1"/>
  <c r="N308" i="1"/>
  <c r="J308" i="1"/>
  <c r="H308" i="1"/>
  <c r="R307" i="1"/>
  <c r="N307" i="1"/>
  <c r="J307" i="1"/>
  <c r="J310" i="1" s="1"/>
  <c r="S310" i="1" s="1"/>
  <c r="H307" i="1"/>
  <c r="R306" i="1"/>
  <c r="R310" i="1" s="1"/>
  <c r="N306" i="1"/>
  <c r="J306" i="1"/>
  <c r="H306" i="1"/>
  <c r="H310" i="1" s="1"/>
  <c r="N305" i="1"/>
  <c r="L305" i="1"/>
  <c r="R304" i="1"/>
  <c r="N304" i="1"/>
  <c r="J304" i="1"/>
  <c r="H304" i="1"/>
  <c r="R303" i="1"/>
  <c r="N303" i="1"/>
  <c r="J303" i="1"/>
  <c r="H303" i="1"/>
  <c r="R302" i="1"/>
  <c r="N302" i="1"/>
  <c r="J302" i="1"/>
  <c r="H302" i="1"/>
  <c r="R301" i="1"/>
  <c r="N301" i="1"/>
  <c r="J301" i="1"/>
  <c r="H301" i="1"/>
  <c r="R300" i="1"/>
  <c r="R305" i="1" s="1"/>
  <c r="N300" i="1"/>
  <c r="J300" i="1"/>
  <c r="J305" i="1" s="1"/>
  <c r="S305" i="1" s="1"/>
  <c r="H300" i="1"/>
  <c r="H305" i="1" s="1"/>
  <c r="N299" i="1"/>
  <c r="N311" i="1" s="1"/>
  <c r="L299" i="1"/>
  <c r="L311" i="1" s="1"/>
  <c r="R298" i="1"/>
  <c r="N298" i="1"/>
  <c r="J298" i="1"/>
  <c r="H298" i="1"/>
  <c r="R296" i="1"/>
  <c r="R295" i="1"/>
  <c r="R294" i="1"/>
  <c r="R293" i="1"/>
  <c r="R292" i="1"/>
  <c r="R291" i="1"/>
  <c r="N291" i="1"/>
  <c r="H291" i="1"/>
  <c r="J291" i="1" s="1"/>
  <c r="N289" i="1"/>
  <c r="J289" i="1"/>
  <c r="H289" i="1"/>
  <c r="R288" i="1"/>
  <c r="N288" i="1"/>
  <c r="J288" i="1"/>
  <c r="H288" i="1"/>
  <c r="R287" i="1"/>
  <c r="N287" i="1"/>
  <c r="J287" i="1"/>
  <c r="J299" i="1" s="1"/>
  <c r="H287" i="1"/>
  <c r="H299" i="1" s="1"/>
  <c r="H311" i="1" s="1"/>
  <c r="L280" i="1"/>
  <c r="R279" i="1"/>
  <c r="L279" i="1"/>
  <c r="H279" i="1"/>
  <c r="R278" i="1"/>
  <c r="N278" i="1"/>
  <c r="H278" i="1"/>
  <c r="J278" i="1" s="1"/>
  <c r="R277" i="1"/>
  <c r="N277" i="1"/>
  <c r="H277" i="1"/>
  <c r="J277" i="1" s="1"/>
  <c r="J279" i="1" s="1"/>
  <c r="R275" i="1"/>
  <c r="N275" i="1"/>
  <c r="N279" i="1" s="1"/>
  <c r="H275" i="1"/>
  <c r="J275" i="1" s="1"/>
  <c r="R274" i="1"/>
  <c r="L274" i="1"/>
  <c r="R273" i="1"/>
  <c r="N273" i="1"/>
  <c r="H273" i="1"/>
  <c r="J273" i="1" s="1"/>
  <c r="R272" i="1"/>
  <c r="N272" i="1"/>
  <c r="H272" i="1"/>
  <c r="J272" i="1" s="1"/>
  <c r="R271" i="1"/>
  <c r="N271" i="1"/>
  <c r="H271" i="1"/>
  <c r="J271" i="1" s="1"/>
  <c r="R270" i="1"/>
  <c r="N270" i="1"/>
  <c r="H270" i="1"/>
  <c r="J270" i="1" s="1"/>
  <c r="R269" i="1"/>
  <c r="N269" i="1"/>
  <c r="H269" i="1"/>
  <c r="J269" i="1" s="1"/>
  <c r="R268" i="1"/>
  <c r="R280" i="1" s="1"/>
  <c r="L268" i="1"/>
  <c r="R267" i="1"/>
  <c r="N267" i="1"/>
  <c r="H267" i="1"/>
  <c r="J267" i="1" s="1"/>
  <c r="R265" i="1"/>
  <c r="N265" i="1"/>
  <c r="H265" i="1"/>
  <c r="J265" i="1" s="1"/>
  <c r="R264" i="1"/>
  <c r="N264" i="1"/>
  <c r="H264" i="1"/>
  <c r="J264" i="1" s="1"/>
  <c r="N256" i="1"/>
  <c r="L256" i="1"/>
  <c r="R255" i="1"/>
  <c r="N255" i="1"/>
  <c r="J255" i="1"/>
  <c r="H255" i="1"/>
  <c r="R254" i="1"/>
  <c r="N254" i="1"/>
  <c r="J254" i="1"/>
  <c r="J256" i="1" s="1"/>
  <c r="S256" i="1" s="1"/>
  <c r="H254" i="1"/>
  <c r="R252" i="1"/>
  <c r="R256" i="1" s="1"/>
  <c r="N252" i="1"/>
  <c r="J252" i="1"/>
  <c r="H252" i="1"/>
  <c r="H256" i="1" s="1"/>
  <c r="N251" i="1"/>
  <c r="L251" i="1"/>
  <c r="R250" i="1"/>
  <c r="N250" i="1"/>
  <c r="J250" i="1"/>
  <c r="H250" i="1"/>
  <c r="R249" i="1"/>
  <c r="N249" i="1"/>
  <c r="J249" i="1"/>
  <c r="H249" i="1"/>
  <c r="R248" i="1"/>
  <c r="N248" i="1"/>
  <c r="J248" i="1"/>
  <c r="H248" i="1"/>
  <c r="R247" i="1"/>
  <c r="R251" i="1" s="1"/>
  <c r="N247" i="1"/>
  <c r="J247" i="1"/>
  <c r="J251" i="1" s="1"/>
  <c r="S251" i="1" s="1"/>
  <c r="H247" i="1"/>
  <c r="H251" i="1" s="1"/>
  <c r="N246" i="1"/>
  <c r="N257" i="1" s="1"/>
  <c r="L246" i="1"/>
  <c r="L257" i="1" s="1"/>
  <c r="R245" i="1"/>
  <c r="N245" i="1"/>
  <c r="J245" i="1"/>
  <c r="H245" i="1"/>
  <c r="R243" i="1"/>
  <c r="N243" i="1"/>
  <c r="J243" i="1"/>
  <c r="H243" i="1"/>
  <c r="R242" i="1"/>
  <c r="R246" i="1" s="1"/>
  <c r="R257" i="1" s="1"/>
  <c r="N242" i="1"/>
  <c r="J242" i="1"/>
  <c r="J246" i="1" s="1"/>
  <c r="H242" i="1"/>
  <c r="H246" i="1" s="1"/>
  <c r="H257" i="1" s="1"/>
  <c r="L234" i="1"/>
  <c r="R233" i="1"/>
  <c r="N233" i="1"/>
  <c r="H233" i="1"/>
  <c r="J233" i="1" s="1"/>
  <c r="R230" i="1"/>
  <c r="R229" i="1"/>
  <c r="N229" i="1"/>
  <c r="J229" i="1"/>
  <c r="H229" i="1"/>
  <c r="R228" i="1"/>
  <c r="N228" i="1"/>
  <c r="J228" i="1"/>
  <c r="J234" i="1" s="1"/>
  <c r="H228" i="1"/>
  <c r="R227" i="1"/>
  <c r="R234" i="1" s="1"/>
  <c r="N227" i="1"/>
  <c r="N234" i="1" s="1"/>
  <c r="J227" i="1"/>
  <c r="H227" i="1"/>
  <c r="L226" i="1"/>
  <c r="R225" i="1"/>
  <c r="N225" i="1"/>
  <c r="J225" i="1"/>
  <c r="H225" i="1"/>
  <c r="R224" i="1"/>
  <c r="N224" i="1"/>
  <c r="J224" i="1"/>
  <c r="H224" i="1"/>
  <c r="R223" i="1"/>
  <c r="R222" i="1"/>
  <c r="R221" i="1"/>
  <c r="R220" i="1"/>
  <c r="R219" i="1"/>
  <c r="R218" i="1"/>
  <c r="R217" i="1"/>
  <c r="R216" i="1"/>
  <c r="R215" i="1"/>
  <c r="N215" i="1"/>
  <c r="J215" i="1"/>
  <c r="I215" i="1"/>
  <c r="H215" i="1"/>
  <c r="R214" i="1"/>
  <c r="R213" i="1"/>
  <c r="Q212" i="1"/>
  <c r="R212" i="1" s="1"/>
  <c r="N212" i="1"/>
  <c r="J212" i="1"/>
  <c r="H212" i="1"/>
  <c r="R211" i="1"/>
  <c r="R210" i="1"/>
  <c r="N210" i="1"/>
  <c r="R209" i="1"/>
  <c r="N209" i="1"/>
  <c r="H209" i="1"/>
  <c r="J209" i="1" s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N188" i="1"/>
  <c r="H188" i="1"/>
  <c r="J188" i="1" s="1"/>
  <c r="R187" i="1"/>
  <c r="N187" i="1"/>
  <c r="H187" i="1"/>
  <c r="J187" i="1" s="1"/>
  <c r="R186" i="1"/>
  <c r="N186" i="1"/>
  <c r="H186" i="1"/>
  <c r="J186" i="1" s="1"/>
  <c r="R185" i="1"/>
  <c r="N185" i="1"/>
  <c r="H185" i="1"/>
  <c r="J185" i="1" s="1"/>
  <c r="R184" i="1"/>
  <c r="N184" i="1"/>
  <c r="H184" i="1"/>
  <c r="J184" i="1" s="1"/>
  <c r="R183" i="1"/>
  <c r="N183" i="1"/>
  <c r="N226" i="1" s="1"/>
  <c r="H183" i="1"/>
  <c r="R182" i="1"/>
  <c r="L182" i="1"/>
  <c r="L235" i="1" s="1"/>
  <c r="R181" i="1"/>
  <c r="N181" i="1"/>
  <c r="H181" i="1"/>
  <c r="J181" i="1" s="1"/>
  <c r="R179" i="1"/>
  <c r="N179" i="1"/>
  <c r="H179" i="1"/>
  <c r="J179" i="1" s="1"/>
  <c r="R178" i="1"/>
  <c r="N178" i="1"/>
  <c r="H178" i="1"/>
  <c r="J178" i="1" s="1"/>
  <c r="J182" i="1" s="1"/>
  <c r="N170" i="1"/>
  <c r="L170" i="1"/>
  <c r="R169" i="1"/>
  <c r="N169" i="1"/>
  <c r="J169" i="1"/>
  <c r="H169" i="1"/>
  <c r="R168" i="1"/>
  <c r="N168" i="1"/>
  <c r="J168" i="1"/>
  <c r="J170" i="1" s="1"/>
  <c r="S170" i="1" s="1"/>
  <c r="H168" i="1"/>
  <c r="R166" i="1"/>
  <c r="R170" i="1" s="1"/>
  <c r="N166" i="1"/>
  <c r="J166" i="1"/>
  <c r="H166" i="1"/>
  <c r="H170" i="1" s="1"/>
  <c r="L165" i="1"/>
  <c r="R164" i="1"/>
  <c r="N164" i="1"/>
  <c r="J164" i="1"/>
  <c r="H164" i="1"/>
  <c r="R161" i="1"/>
  <c r="R160" i="1"/>
  <c r="N160" i="1"/>
  <c r="H160" i="1"/>
  <c r="J160" i="1" s="1"/>
  <c r="R159" i="1"/>
  <c r="N159" i="1"/>
  <c r="H159" i="1"/>
  <c r="J159" i="1" s="1"/>
  <c r="R158" i="1"/>
  <c r="N158" i="1"/>
  <c r="N165" i="1" s="1"/>
  <c r="H158" i="1"/>
  <c r="R157" i="1"/>
  <c r="L157" i="1"/>
  <c r="L171" i="1" s="1"/>
  <c r="H157" i="1"/>
  <c r="R156" i="1"/>
  <c r="N156" i="1"/>
  <c r="H156" i="1"/>
  <c r="J156" i="1" s="1"/>
  <c r="R154" i="1"/>
  <c r="N154" i="1"/>
  <c r="H154" i="1"/>
  <c r="J154" i="1" s="1"/>
  <c r="R153" i="1"/>
  <c r="N153" i="1"/>
  <c r="N157" i="1" s="1"/>
  <c r="N171" i="1" s="1"/>
  <c r="H153" i="1"/>
  <c r="J153" i="1" s="1"/>
  <c r="N144" i="1"/>
  <c r="L144" i="1"/>
  <c r="J144" i="1"/>
  <c r="S144" i="1" s="1"/>
  <c r="R143" i="1"/>
  <c r="N143" i="1"/>
  <c r="J143" i="1"/>
  <c r="H143" i="1"/>
  <c r="R142" i="1"/>
  <c r="N142" i="1"/>
  <c r="J142" i="1"/>
  <c r="H142" i="1"/>
  <c r="R140" i="1"/>
  <c r="R144" i="1" s="1"/>
  <c r="N140" i="1"/>
  <c r="J140" i="1"/>
  <c r="H140" i="1"/>
  <c r="H144" i="1" s="1"/>
  <c r="L139" i="1"/>
  <c r="R138" i="1"/>
  <c r="N138" i="1"/>
  <c r="J138" i="1"/>
  <c r="H138" i="1"/>
  <c r="R137" i="1"/>
  <c r="N137" i="1"/>
  <c r="J137" i="1"/>
  <c r="H137" i="1"/>
  <c r="R136" i="1"/>
  <c r="R135" i="1"/>
  <c r="R134" i="1"/>
  <c r="R133" i="1"/>
  <c r="N133" i="1"/>
  <c r="H133" i="1"/>
  <c r="J133" i="1" s="1"/>
  <c r="R132" i="1"/>
  <c r="N132" i="1"/>
  <c r="H132" i="1"/>
  <c r="J132" i="1" s="1"/>
  <c r="R131" i="1"/>
  <c r="N131" i="1"/>
  <c r="H131" i="1"/>
  <c r="J131" i="1" s="1"/>
  <c r="R130" i="1"/>
  <c r="N130" i="1"/>
  <c r="H130" i="1"/>
  <c r="J130" i="1" s="1"/>
  <c r="R128" i="1"/>
  <c r="N128" i="1"/>
  <c r="H128" i="1"/>
  <c r="J128" i="1" s="1"/>
  <c r="R127" i="1"/>
  <c r="N127" i="1"/>
  <c r="N139" i="1" s="1"/>
  <c r="H127" i="1"/>
  <c r="L126" i="1"/>
  <c r="L145" i="1" s="1"/>
  <c r="H126" i="1"/>
  <c r="N123" i="1"/>
  <c r="J123" i="1"/>
  <c r="H123" i="1"/>
  <c r="R122" i="1"/>
  <c r="N122" i="1"/>
  <c r="J122" i="1"/>
  <c r="H122" i="1"/>
  <c r="R121" i="1"/>
  <c r="N121" i="1"/>
  <c r="J121" i="1"/>
  <c r="H121" i="1"/>
  <c r="R119" i="1"/>
  <c r="N119" i="1"/>
  <c r="J119" i="1"/>
  <c r="H119" i="1"/>
  <c r="R118" i="1"/>
  <c r="N118" i="1"/>
  <c r="J118" i="1"/>
  <c r="H118" i="1"/>
  <c r="R117" i="1"/>
  <c r="N117" i="1"/>
  <c r="J117" i="1"/>
  <c r="H117" i="1"/>
  <c r="R116" i="1"/>
  <c r="N116" i="1"/>
  <c r="J116" i="1"/>
  <c r="H116" i="1"/>
  <c r="R115" i="1"/>
  <c r="N115" i="1"/>
  <c r="J115" i="1"/>
  <c r="H115" i="1"/>
  <c r="R114" i="1"/>
  <c r="N114" i="1"/>
  <c r="J114" i="1"/>
  <c r="H114" i="1"/>
  <c r="R113" i="1"/>
  <c r="N113" i="1"/>
  <c r="J113" i="1"/>
  <c r="H113" i="1"/>
  <c r="R112" i="1"/>
  <c r="N112" i="1"/>
  <c r="J112" i="1"/>
  <c r="H112" i="1"/>
  <c r="R110" i="1"/>
  <c r="N110" i="1"/>
  <c r="J110" i="1"/>
  <c r="H110" i="1"/>
  <c r="R109" i="1"/>
  <c r="N109" i="1"/>
  <c r="J109" i="1"/>
  <c r="H109" i="1"/>
  <c r="R108" i="1"/>
  <c r="N108" i="1"/>
  <c r="J108" i="1"/>
  <c r="H108" i="1"/>
  <c r="R107" i="1"/>
  <c r="R126" i="1" s="1"/>
  <c r="N107" i="1"/>
  <c r="N126" i="1" s="1"/>
  <c r="N145" i="1" s="1"/>
  <c r="J107" i="1"/>
  <c r="J126" i="1" s="1"/>
  <c r="H107" i="1"/>
  <c r="L99" i="1"/>
  <c r="R98" i="1"/>
  <c r="N98" i="1"/>
  <c r="H98" i="1"/>
  <c r="J98" i="1" s="1"/>
  <c r="R97" i="1"/>
  <c r="N97" i="1"/>
  <c r="H97" i="1"/>
  <c r="J97" i="1" s="1"/>
  <c r="R95" i="1"/>
  <c r="R99" i="1" s="1"/>
  <c r="N95" i="1"/>
  <c r="N99" i="1" s="1"/>
  <c r="H95" i="1"/>
  <c r="J95" i="1" s="1"/>
  <c r="R94" i="1"/>
  <c r="L94" i="1"/>
  <c r="R93" i="1"/>
  <c r="N93" i="1"/>
  <c r="J93" i="1"/>
  <c r="H93" i="1"/>
  <c r="R92" i="1"/>
  <c r="N92" i="1"/>
  <c r="J92" i="1"/>
  <c r="H92" i="1"/>
  <c r="R91" i="1"/>
  <c r="N91" i="1"/>
  <c r="J91" i="1"/>
  <c r="H91" i="1"/>
  <c r="R90" i="1"/>
  <c r="N90" i="1"/>
  <c r="N94" i="1" s="1"/>
  <c r="J90" i="1"/>
  <c r="J94" i="1" s="1"/>
  <c r="S94" i="1" s="1"/>
  <c r="H90" i="1"/>
  <c r="H94" i="1" s="1"/>
  <c r="L89" i="1"/>
  <c r="L100" i="1" s="1"/>
  <c r="R88" i="1"/>
  <c r="R89" i="1" s="1"/>
  <c r="N88" i="1"/>
  <c r="H88" i="1"/>
  <c r="J88" i="1" s="1"/>
  <c r="R86" i="1"/>
  <c r="N86" i="1"/>
  <c r="N89" i="1" s="1"/>
  <c r="H86" i="1"/>
  <c r="J86" i="1" s="1"/>
  <c r="R85" i="1"/>
  <c r="N85" i="1"/>
  <c r="J85" i="1"/>
  <c r="J89" i="1" s="1"/>
  <c r="H85" i="1"/>
  <c r="H89" i="1" s="1"/>
  <c r="R76" i="1"/>
  <c r="L76" i="1"/>
  <c r="R75" i="1"/>
  <c r="N75" i="1"/>
  <c r="H75" i="1"/>
  <c r="J75" i="1" s="1"/>
  <c r="R74" i="1"/>
  <c r="N74" i="1"/>
  <c r="H74" i="1"/>
  <c r="J74" i="1" s="1"/>
  <c r="R72" i="1"/>
  <c r="N72" i="1"/>
  <c r="N76" i="1" s="1"/>
  <c r="H72" i="1"/>
  <c r="J72" i="1" s="1"/>
  <c r="R71" i="1"/>
  <c r="R77" i="1" s="1"/>
  <c r="L71" i="1"/>
  <c r="R70" i="1"/>
  <c r="N70" i="1"/>
  <c r="H70" i="1"/>
  <c r="J70" i="1" s="1"/>
  <c r="R69" i="1"/>
  <c r="N69" i="1"/>
  <c r="H69" i="1"/>
  <c r="J69" i="1" s="1"/>
  <c r="R68" i="1"/>
  <c r="N68" i="1"/>
  <c r="H68" i="1"/>
  <c r="J68" i="1" s="1"/>
  <c r="R67" i="1"/>
  <c r="N67" i="1"/>
  <c r="N71" i="1" s="1"/>
  <c r="H67" i="1"/>
  <c r="H71" i="1" s="1"/>
  <c r="R66" i="1"/>
  <c r="L66" i="1"/>
  <c r="L77" i="1" s="1"/>
  <c r="R65" i="1"/>
  <c r="N65" i="1"/>
  <c r="H65" i="1"/>
  <c r="J65" i="1" s="1"/>
  <c r="R64" i="1"/>
  <c r="N64" i="1"/>
  <c r="H64" i="1"/>
  <c r="J64" i="1" s="1"/>
  <c r="R63" i="1"/>
  <c r="N63" i="1"/>
  <c r="H63" i="1"/>
  <c r="J63" i="1" s="1"/>
  <c r="R62" i="1"/>
  <c r="N62" i="1"/>
  <c r="H62" i="1"/>
  <c r="J62" i="1" s="1"/>
  <c r="R61" i="1"/>
  <c r="N61" i="1"/>
  <c r="H61" i="1"/>
  <c r="J61" i="1" s="1"/>
  <c r="R60" i="1"/>
  <c r="N60" i="1"/>
  <c r="H60" i="1"/>
  <c r="J60" i="1" s="1"/>
  <c r="R59" i="1"/>
  <c r="N59" i="1"/>
  <c r="H59" i="1"/>
  <c r="J59" i="1" s="1"/>
  <c r="R58" i="1"/>
  <c r="N58" i="1"/>
  <c r="H58" i="1"/>
  <c r="J58" i="1" s="1"/>
  <c r="R57" i="1"/>
  <c r="N57" i="1"/>
  <c r="H57" i="1"/>
  <c r="J57" i="1" s="1"/>
  <c r="R56" i="1"/>
  <c r="N56" i="1"/>
  <c r="H56" i="1"/>
  <c r="J56" i="1" s="1"/>
  <c r="R55" i="1"/>
  <c r="N55" i="1"/>
  <c r="H55" i="1"/>
  <c r="J55" i="1" s="1"/>
  <c r="R54" i="1"/>
  <c r="N54" i="1"/>
  <c r="N66" i="1" s="1"/>
  <c r="N77" i="1" s="1"/>
  <c r="H54" i="1"/>
  <c r="J54" i="1" s="1"/>
  <c r="N46" i="1"/>
  <c r="L46" i="1"/>
  <c r="R45" i="1"/>
  <c r="N45" i="1"/>
  <c r="J45" i="1"/>
  <c r="H45" i="1"/>
  <c r="R44" i="1"/>
  <c r="N44" i="1"/>
  <c r="J44" i="1"/>
  <c r="H44" i="1"/>
  <c r="R43" i="1"/>
  <c r="N43" i="1"/>
  <c r="J43" i="1"/>
  <c r="H43" i="1"/>
  <c r="R42" i="1"/>
  <c r="N42" i="1"/>
  <c r="J42" i="1"/>
  <c r="H42" i="1"/>
  <c r="R40" i="1"/>
  <c r="N40" i="1"/>
  <c r="J40" i="1"/>
  <c r="H40" i="1"/>
  <c r="R39" i="1"/>
  <c r="N39" i="1"/>
  <c r="J39" i="1"/>
  <c r="H39" i="1"/>
  <c r="R37" i="1"/>
  <c r="N37" i="1"/>
  <c r="J37" i="1"/>
  <c r="H37" i="1"/>
  <c r="R36" i="1"/>
  <c r="N36" i="1"/>
  <c r="J36" i="1"/>
  <c r="H36" i="1"/>
  <c r="R35" i="1"/>
  <c r="N35" i="1"/>
  <c r="J35" i="1"/>
  <c r="J46" i="1" s="1"/>
  <c r="H35" i="1"/>
  <c r="R34" i="1"/>
  <c r="R46" i="1" s="1"/>
  <c r="N34" i="1"/>
  <c r="J34" i="1"/>
  <c r="H34" i="1"/>
  <c r="H46" i="1" s="1"/>
  <c r="N33" i="1"/>
  <c r="L33" i="1"/>
  <c r="R32" i="1"/>
  <c r="N32" i="1"/>
  <c r="J32" i="1"/>
  <c r="H32" i="1"/>
  <c r="R31" i="1"/>
  <c r="N31" i="1"/>
  <c r="J31" i="1"/>
  <c r="H31" i="1"/>
  <c r="R30" i="1"/>
  <c r="N30" i="1"/>
  <c r="J30" i="1"/>
  <c r="H30" i="1"/>
  <c r="R29" i="1"/>
  <c r="N29" i="1"/>
  <c r="J29" i="1"/>
  <c r="H29" i="1"/>
  <c r="R28" i="1"/>
  <c r="R33" i="1" s="1"/>
  <c r="N28" i="1"/>
  <c r="J28" i="1"/>
  <c r="J33" i="1" s="1"/>
  <c r="S33" i="1" s="1"/>
  <c r="H28" i="1"/>
  <c r="H33" i="1" s="1"/>
  <c r="N27" i="1"/>
  <c r="N47" i="1" s="1"/>
  <c r="L27" i="1"/>
  <c r="L47" i="1" s="1"/>
  <c r="R26" i="1"/>
  <c r="N26" i="1"/>
  <c r="J26" i="1"/>
  <c r="H26" i="1"/>
  <c r="R25" i="1"/>
  <c r="N25" i="1"/>
  <c r="J25" i="1"/>
  <c r="H25" i="1"/>
  <c r="R23" i="1"/>
  <c r="N23" i="1"/>
  <c r="J23" i="1"/>
  <c r="H23" i="1"/>
  <c r="R22" i="1"/>
  <c r="N22" i="1"/>
  <c r="J22" i="1"/>
  <c r="H22" i="1"/>
  <c r="R20" i="1"/>
  <c r="N20" i="1"/>
  <c r="J20" i="1"/>
  <c r="H20" i="1"/>
  <c r="R19" i="1"/>
  <c r="N19" i="1"/>
  <c r="J19" i="1"/>
  <c r="H19" i="1"/>
  <c r="R18" i="1"/>
  <c r="N18" i="1"/>
  <c r="J18" i="1"/>
  <c r="H18" i="1"/>
  <c r="R17" i="1"/>
  <c r="N17" i="1"/>
  <c r="J17" i="1"/>
  <c r="H17" i="1"/>
  <c r="R15" i="1"/>
  <c r="N15" i="1"/>
  <c r="J15" i="1"/>
  <c r="H15" i="1"/>
  <c r="R14" i="1"/>
  <c r="N14" i="1"/>
  <c r="J14" i="1"/>
  <c r="H14" i="1"/>
  <c r="R13" i="1"/>
  <c r="N13" i="1"/>
  <c r="J13" i="1"/>
  <c r="H13" i="1"/>
  <c r="R12" i="1"/>
  <c r="N12" i="1"/>
  <c r="J12" i="1"/>
  <c r="H12" i="1"/>
  <c r="R11" i="1"/>
  <c r="N11" i="1"/>
  <c r="J11" i="1"/>
  <c r="H11" i="1"/>
  <c r="R10" i="1"/>
  <c r="N10" i="1"/>
  <c r="J10" i="1"/>
  <c r="H10" i="1"/>
  <c r="R9" i="1"/>
  <c r="N9" i="1"/>
  <c r="J9" i="1"/>
  <c r="H9" i="1"/>
  <c r="R8" i="1"/>
  <c r="N8" i="1"/>
  <c r="J8" i="1"/>
  <c r="H8" i="1"/>
  <c r="R7" i="1"/>
  <c r="N7" i="1"/>
  <c r="J7" i="1"/>
  <c r="H7" i="1"/>
  <c r="R6" i="1"/>
  <c r="N6" i="1"/>
  <c r="J6" i="1"/>
  <c r="H6" i="1"/>
  <c r="R5" i="1"/>
  <c r="R27" i="1" s="1"/>
  <c r="R47" i="1" s="1"/>
  <c r="N5" i="1"/>
  <c r="J5" i="1"/>
  <c r="J27" i="1" s="1"/>
  <c r="H5" i="1"/>
  <c r="H27" i="1" s="1"/>
  <c r="H47" i="1" s="1"/>
  <c r="S27" i="1" l="1"/>
  <c r="J47" i="1"/>
  <c r="R48" i="1" s="1"/>
  <c r="S46" i="1"/>
  <c r="J76" i="1"/>
  <c r="S76" i="1" s="1"/>
  <c r="J311" i="1"/>
  <c r="S299" i="1"/>
  <c r="S311" i="1" s="1"/>
  <c r="J257" i="1"/>
  <c r="R258" i="1" s="1"/>
  <c r="S246" i="1"/>
  <c r="S257" i="1" s="1"/>
  <c r="J66" i="1"/>
  <c r="J100" i="1"/>
  <c r="R101" i="1" s="1"/>
  <c r="N100" i="1"/>
  <c r="R100" i="1"/>
  <c r="J235" i="1"/>
  <c r="R236" i="1" s="1"/>
  <c r="S182" i="1"/>
  <c r="J183" i="1"/>
  <c r="J226" i="1" s="1"/>
  <c r="H226" i="1"/>
  <c r="H274" i="1"/>
  <c r="J67" i="1"/>
  <c r="J71" i="1" s="1"/>
  <c r="S71" i="1" s="1"/>
  <c r="J99" i="1"/>
  <c r="S99" i="1" s="1"/>
  <c r="R139" i="1"/>
  <c r="R145" i="1" s="1"/>
  <c r="R165" i="1"/>
  <c r="R171" i="1" s="1"/>
  <c r="N182" i="1"/>
  <c r="N235" i="1" s="1"/>
  <c r="H182" i="1"/>
  <c r="J268" i="1"/>
  <c r="J274" i="1"/>
  <c r="S274" i="1" s="1"/>
  <c r="H344" i="1"/>
  <c r="H355" i="1" s="1"/>
  <c r="J319" i="1"/>
  <c r="J344" i="1" s="1"/>
  <c r="H376" i="1"/>
  <c r="N384" i="1"/>
  <c r="N385" i="1" s="1"/>
  <c r="H384" i="1"/>
  <c r="H66" i="1"/>
  <c r="H76" i="1"/>
  <c r="S126" i="1"/>
  <c r="R226" i="1"/>
  <c r="R235" i="1" s="1"/>
  <c r="N268" i="1"/>
  <c r="N280" i="1" s="1"/>
  <c r="H268" i="1"/>
  <c r="H280" i="1" s="1"/>
  <c r="N274" i="1"/>
  <c r="S279" i="1"/>
  <c r="R299" i="1"/>
  <c r="R311" i="1" s="1"/>
  <c r="R344" i="1"/>
  <c r="R355" i="1" s="1"/>
  <c r="J376" i="1"/>
  <c r="S89" i="1"/>
  <c r="S100" i="1" s="1"/>
  <c r="H171" i="1"/>
  <c r="S234" i="1"/>
  <c r="H99" i="1"/>
  <c r="H100" i="1" s="1"/>
  <c r="H139" i="1"/>
  <c r="H145" i="1" s="1"/>
  <c r="J127" i="1"/>
  <c r="J139" i="1" s="1"/>
  <c r="J157" i="1"/>
  <c r="H165" i="1"/>
  <c r="J158" i="1"/>
  <c r="J165" i="1" s="1"/>
  <c r="H234" i="1"/>
  <c r="J366" i="1"/>
  <c r="H366" i="1"/>
  <c r="N376" i="1"/>
  <c r="J384" i="1"/>
  <c r="S384" i="1" s="1"/>
  <c r="S139" i="1" l="1"/>
  <c r="J145" i="1"/>
  <c r="R146" i="1" s="1"/>
  <c r="S145" i="1"/>
  <c r="S235" i="1"/>
  <c r="S165" i="1"/>
  <c r="S268" i="1"/>
  <c r="S280" i="1" s="1"/>
  <c r="J280" i="1"/>
  <c r="R281" i="1" s="1"/>
  <c r="S66" i="1"/>
  <c r="S77" i="1" s="1"/>
  <c r="J77" i="1"/>
  <c r="R78" i="1" s="1"/>
  <c r="R312" i="1"/>
  <c r="H385" i="1"/>
  <c r="H77" i="1"/>
  <c r="S344" i="1"/>
  <c r="S355" i="1" s="1"/>
  <c r="J355" i="1"/>
  <c r="R356" i="1" s="1"/>
  <c r="H235" i="1"/>
  <c r="S47" i="1"/>
  <c r="S366" i="1"/>
  <c r="J385" i="1"/>
  <c r="R386" i="1" s="1"/>
  <c r="S157" i="1"/>
  <c r="S171" i="1" s="1"/>
  <c r="J171" i="1"/>
  <c r="R172" i="1" s="1"/>
  <c r="S376" i="1"/>
  <c r="S226" i="1"/>
  <c r="R390" i="1" l="1"/>
  <c r="S385" i="1"/>
</calcChain>
</file>

<file path=xl/sharedStrings.xml><?xml version="1.0" encoding="utf-8"?>
<sst xmlns="http://schemas.openxmlformats.org/spreadsheetml/2006/main" count="596" uniqueCount="196">
  <si>
    <t xml:space="preserve"> </t>
  </si>
  <si>
    <t xml:space="preserve">Акт выполненых работ за Февраль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</si>
  <si>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</si>
  <si>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</si>
  <si>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</si>
  <si>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</si>
  <si>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</si>
  <si>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</si>
  <si>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</si>
  <si>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</si>
  <si>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</si>
  <si>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</si>
  <si>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</si>
  <si>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</si>
  <si>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</si>
  <si>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</si>
  <si>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</si>
  <si>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Октябрьская д.37</t>
  </si>
  <si>
    <t>ТВК</t>
  </si>
  <si>
    <t>1.</t>
  </si>
  <si>
    <t>Вывод хол воды в подьезд для мытья полов в подьезде. Замена навесных замков на подвальных дверях</t>
  </si>
  <si>
    <t>ст дома</t>
  </si>
  <si>
    <t>мазда</t>
  </si>
  <si>
    <t>метапол ф12*16</t>
  </si>
  <si>
    <t>тройник ф20*26*15</t>
  </si>
  <si>
    <t>кран ф15</t>
  </si>
  <si>
    <t>угол ф12*16*15</t>
  </si>
  <si>
    <t>шуруп</t>
  </si>
  <si>
    <t>дюбель</t>
  </si>
  <si>
    <t>фумлента</t>
  </si>
  <si>
    <t>замок навесной</t>
  </si>
  <si>
    <t>2.</t>
  </si>
  <si>
    <t>Установка хомута на трубу отопления</t>
  </si>
  <si>
    <t>болт ф5</t>
  </si>
  <si>
    <t>гайка ф5</t>
  </si>
  <si>
    <t>шайба</t>
  </si>
  <si>
    <t>хомут</t>
  </si>
  <si>
    <t>Перекрытие стояков отопления, сброс воды, демонтаж мет трубы, монтаж металической трубы отопления, сварочные работы, запуск, проверка.</t>
  </si>
  <si>
    <t>кв 19</t>
  </si>
  <si>
    <t>труба ф40</t>
  </si>
  <si>
    <t>итого</t>
  </si>
  <si>
    <t>РСЦ</t>
  </si>
  <si>
    <t>Дом</t>
  </si>
  <si>
    <t>Установка пружины</t>
  </si>
  <si>
    <t>кв 3</t>
  </si>
  <si>
    <t>пружина</t>
  </si>
  <si>
    <t>Эл цех</t>
  </si>
  <si>
    <t>Установка розетки в межэтажном щите 3 подьезда, первого этажа</t>
  </si>
  <si>
    <t>розетка</t>
  </si>
  <si>
    <t>кабель ПГУН 2,5*2</t>
  </si>
  <si>
    <t>Зачистка кабеля  нулевого подключения кабеля в щите. Протяжка нулей.</t>
  </si>
  <si>
    <t>гайка</t>
  </si>
  <si>
    <t>3.</t>
  </si>
  <si>
    <t>Отключение водных автоматов, зачистка водной фазы и включение вводных автоматов</t>
  </si>
  <si>
    <t>прокол</t>
  </si>
  <si>
    <t xml:space="preserve">Акт выполненых работ за   Март  2022 год </t>
  </si>
  <si>
    <t>Перекрытие стояка хол воды в подвале,сброс, демонтаж стояка хол воды в кухнях. Монтаж стоякапропиленом, запуск, проверка.</t>
  </si>
  <si>
    <t>кв 1,4,7</t>
  </si>
  <si>
    <t>труба ППР ф20</t>
  </si>
  <si>
    <t>американка ППР ф20</t>
  </si>
  <si>
    <t>кран ППР ф20</t>
  </si>
  <si>
    <t>тройник ППр ф20</t>
  </si>
  <si>
    <t>угол ППР ф20</t>
  </si>
  <si>
    <t>диск отр</t>
  </si>
  <si>
    <t xml:space="preserve">Акт выполненых работ за   Апрель  2022 год </t>
  </si>
  <si>
    <t xml:space="preserve">Акт выполненых работ за   Май  2022 год </t>
  </si>
  <si>
    <t>Прочистка стояка и лежака в подвале, проверка.</t>
  </si>
  <si>
    <t>ниссан</t>
  </si>
  <si>
    <t>вывод хол воды для уборки</t>
  </si>
  <si>
    <t>кран ф12*16</t>
  </si>
  <si>
    <t>шланг</t>
  </si>
  <si>
    <t xml:space="preserve">дюбель </t>
  </si>
  <si>
    <t>замена крана в ванной, запуск,проверка</t>
  </si>
  <si>
    <t>кв 11</t>
  </si>
  <si>
    <t>Промывка и опрессовка системы теплоснабжения</t>
  </si>
  <si>
    <t xml:space="preserve">Проверка оборудования. Преобразователь расхода МФ ДУ 32 </t>
  </si>
  <si>
    <t>договор №А 275/2021//Д</t>
  </si>
  <si>
    <t>Переустройство слива козырька над 1 подьездом</t>
  </si>
  <si>
    <t>проволка</t>
  </si>
  <si>
    <t>Замена битого шифера на кровле</t>
  </si>
  <si>
    <t>кв 9,18,27</t>
  </si>
  <si>
    <t>вышка</t>
  </si>
  <si>
    <t>шифер</t>
  </si>
  <si>
    <t>гвозди</t>
  </si>
  <si>
    <t>пена</t>
  </si>
  <si>
    <t>Субботник</t>
  </si>
  <si>
    <t>Мешок мурный</t>
  </si>
  <si>
    <t>Колер</t>
  </si>
  <si>
    <t>Известь</t>
  </si>
  <si>
    <t xml:space="preserve">Акт выполненых работ за  Июнь  2022 год </t>
  </si>
  <si>
    <t>субботник</t>
  </si>
  <si>
    <t>известь</t>
  </si>
  <si>
    <t>колер</t>
  </si>
  <si>
    <t xml:space="preserve">Акт выполненых работ за  Июль  2022 год </t>
  </si>
  <si>
    <t>Ремонт подъездов побелка ,окраска,подготовка подъездов к ремонту,установка к разборка подностей</t>
  </si>
  <si>
    <t>с/Волна</t>
  </si>
  <si>
    <t>с п/цем</t>
  </si>
  <si>
    <t>в/эмуль1/13</t>
  </si>
  <si>
    <t>праймер</t>
  </si>
  <si>
    <t>шпакле 1/25</t>
  </si>
  <si>
    <t>кр з/кор1/5</t>
  </si>
  <si>
    <t>кр бел1/20</t>
  </si>
  <si>
    <t>кр бел</t>
  </si>
  <si>
    <t>кр сер1/1,9</t>
  </si>
  <si>
    <t>кр сер1/2,8</t>
  </si>
  <si>
    <t>кр син1/6</t>
  </si>
  <si>
    <t>ветошь</t>
  </si>
  <si>
    <t>скот мал</t>
  </si>
  <si>
    <t>валик</t>
  </si>
  <si>
    <t>кисти</t>
  </si>
  <si>
    <t>пленка защ</t>
  </si>
  <si>
    <t>перч рез</t>
  </si>
  <si>
    <t>мешки хоз</t>
  </si>
  <si>
    <t>уайт спирт1/15</t>
  </si>
  <si>
    <t>шкурка наж</t>
  </si>
  <si>
    <t>пен монт</t>
  </si>
  <si>
    <t>перчат</t>
  </si>
  <si>
    <t>белизна</t>
  </si>
  <si>
    <t>очистит окон</t>
  </si>
  <si>
    <t>Спиливание деревьев отпилевание веток,распилка веток,погрузка выгрузка,вывозка веток</t>
  </si>
  <si>
    <t>выш/мал</t>
  </si>
  <si>
    <t>бензин</t>
  </si>
  <si>
    <t>масло</t>
  </si>
  <si>
    <t>перчатки</t>
  </si>
  <si>
    <t>Ремонт цементной стяжки в тамбуре 1-подъезда и площадке входа 1-подъезда</t>
  </si>
  <si>
    <t>смп/цем</t>
  </si>
  <si>
    <t>Установка почтотовых ящиков,установкаинформационных стендов</t>
  </si>
  <si>
    <t>ящики поч</t>
  </si>
  <si>
    <t xml:space="preserve">стенд инф </t>
  </si>
  <si>
    <t>дюбель пл</t>
  </si>
  <si>
    <t>самор</t>
  </si>
  <si>
    <t>бур бетон</t>
  </si>
  <si>
    <t>Протяжка проводов на хомуты пл,прокладка старой проводке на скобы гвоздь</t>
  </si>
  <si>
    <t>ниссар</t>
  </si>
  <si>
    <t>хомуты пл</t>
  </si>
  <si>
    <t>скобы пл гвоз</t>
  </si>
  <si>
    <t>провод2*2,5</t>
  </si>
  <si>
    <t xml:space="preserve">Акт выполненых работ за  Август  2022 год </t>
  </si>
  <si>
    <t xml:space="preserve">Акт выполненых работ за  Сентябрь  2022 год </t>
  </si>
  <si>
    <t>Закрытие подъездных окон</t>
  </si>
  <si>
    <t>кв19</t>
  </si>
  <si>
    <t xml:space="preserve">Акт выполненых работ за  Октябрь  2022 год </t>
  </si>
  <si>
    <t>Запуск отопительнной системы подъездах радиаторов,запуск проверка.</t>
  </si>
  <si>
    <t>Перекрытие стояков отопления в подвале,сброс замена стояков отопления в зале и спальне кв10,13,16запуск,проверка,замена пробки радиатора</t>
  </si>
  <si>
    <t>27.102022</t>
  </si>
  <si>
    <t>кв10,13,16</t>
  </si>
  <si>
    <t>трубаППР25</t>
  </si>
  <si>
    <t>америкППР25</t>
  </si>
  <si>
    <t>уголокППР25</t>
  </si>
  <si>
    <t>ПРОБКА РАД</t>
  </si>
  <si>
    <t>ДИСК ОТР</t>
  </si>
  <si>
    <t>фум-лен</t>
  </si>
  <si>
    <t>Закрытие подвальнных окон</t>
  </si>
  <si>
    <t>кв1</t>
  </si>
  <si>
    <t>пен мон</t>
  </si>
  <si>
    <t>Демонтаж замена автом двух полосный</t>
  </si>
  <si>
    <t>авт32А</t>
  </si>
  <si>
    <t xml:space="preserve">Акт выполненых работ за  Ноябрь  2022 год </t>
  </si>
  <si>
    <t>Перекрытие стояка х/воды в подвале,сброс,демонтаж врезки в стояк х/воды на кухне ,на резка резбы,замена отсечного крана,прочистка врезки,запуск,проверка,подключения к мойке</t>
  </si>
  <si>
    <t>кв14</t>
  </si>
  <si>
    <t>кран15</t>
  </si>
  <si>
    <t>фум лен</t>
  </si>
  <si>
    <t>Перекрытие общ кран хо/воды в подвале,сброс,демонтаж стояка,в варка резьбы в розлив в подвале,нарезка резьба в кухне,монтаж и подключение к разводке,запуск,проверка.</t>
  </si>
  <si>
    <t>кв20</t>
  </si>
  <si>
    <t>метапол16*20</t>
  </si>
  <si>
    <t>фитинг</t>
  </si>
  <si>
    <t>тройник</t>
  </si>
  <si>
    <t>фитинг12*16</t>
  </si>
  <si>
    <t>резьба15</t>
  </si>
  <si>
    <t>кран20</t>
  </si>
  <si>
    <t>перех15*20</t>
  </si>
  <si>
    <t>метапол12*16</t>
  </si>
  <si>
    <t>Перекрытие стояка х/воды в подвале,сброс,демонтаж врезки,прочистка врезка,нарезка резьбы,монтаж врезки метаполом,замена отсечного крана на стояке х/воды в кухне,запуск проверка</t>
  </si>
  <si>
    <t>кв3</t>
  </si>
  <si>
    <t>угол мет16*20</t>
  </si>
  <si>
    <t>кран мет16*20</t>
  </si>
  <si>
    <t>Канализационн стояка установка прокладки,запуск проверка.</t>
  </si>
  <si>
    <t>Протяжка фитинга на стояке х/воды в кухне,проверка.</t>
  </si>
  <si>
    <t>кв9</t>
  </si>
  <si>
    <t xml:space="preserve">Акт выполненых работ за  Декабрь 2022 год </t>
  </si>
  <si>
    <t>обслебование канал стояка, открытие канал трубы на чердаке, демонтаж заклушки. Проверка</t>
  </si>
  <si>
    <t>кв 1</t>
  </si>
  <si>
    <t>Закрытие подвальных  окон</t>
  </si>
  <si>
    <t>изоспан</t>
  </si>
  <si>
    <t>пена монт</t>
  </si>
  <si>
    <t>Установка пружины. Установка шпингалета</t>
  </si>
  <si>
    <t>19.22.2022</t>
  </si>
  <si>
    <t>1 подьезд</t>
  </si>
  <si>
    <t>шпингалет</t>
  </si>
  <si>
    <t>саморез</t>
  </si>
  <si>
    <t>Установка и подключение фото реле на прожекторе уличного освещения. Герметизация соединений.</t>
  </si>
  <si>
    <t>кв 10</t>
  </si>
  <si>
    <t>фотореле</t>
  </si>
  <si>
    <t>изолента</t>
  </si>
  <si>
    <t>провод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</si>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</sst>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2" fontId="0" fillId="0" borderId="2" xfId="0" applyNumberFormat="1" applyBorder="1" applyAlignment="1">
      <alignment horizontal="center" vertical="center" wrapText="1"/>
    </xf>
    <xf numFmtId="2" fontId="2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14" fontId="0" fillId="0" borderId="2" xfId="0" applyNumberFormat="1" applyBorder="1"/>
    <xf numFmtId="0" fontId="4" fillId="0" borderId="2" xfId="0" applyFont="1" applyBorder="1"/>
    <xf numFmtId="2" fontId="0" fillId="0" borderId="2" xfId="0" applyNumberFormat="1" applyBorder="1"/>
    <xf numFmtId="0" fontId="6" fillId="0" borderId="2" xfId="0" applyFont="1" applyBorder="1"/>
    <xf numFmtId="2" fontId="6" fillId="0" borderId="2" xfId="0" applyNumberFormat="1" applyFont="1" applyBorder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5" fillId="0" borderId="2" xfId="0" applyFont="1" applyFill="1" applyBorder="1"/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F165-550C-4F54-8CA1-D7929AE4AD84}">
  <sheetPr>
    <tabColor rgb="FFFFFF00"/>
  </sheetPr>
  <dimension ref="A1:AD390"/>
  <sheetViews>
    <sheetView tabSelected="1" zoomScale="90" zoomScaleNormal="90" workbookViewId="0">
      <pane xSplit="1" ySplit="4" topLeftCell="B104" activePane="bottomRight" state="frozen"/>
      <selection pane="topRight" activeCell="B1" sqref="B1"/>
      <selection pane="bottomLeft" activeCell="A5" sqref="A5"/>
      <selection pane="bottomRight" activeCell="T125" sqref="T125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0.7109375" customWidth="1"/>
    <col min="11" max="11" width="8.140625" customWidth="1"/>
    <col min="12" max="12" width="7" customWidth="1"/>
    <col min="14" max="14" width="9.7109375" customWidth="1"/>
    <col min="15" max="15" width="12.28515625" customWidth="1"/>
    <col min="18" max="18" width="11.710937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2" spans="1:3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  <c r="J3" s="4"/>
      <c r="K3" s="3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7" t="s">
        <v>13</v>
      </c>
      <c r="J4" s="7" t="s">
        <v>14</v>
      </c>
      <c r="K4" s="6"/>
      <c r="L4" s="7" t="s">
        <v>12</v>
      </c>
      <c r="M4" s="7" t="s">
        <v>15</v>
      </c>
      <c r="N4" s="7" t="s">
        <v>14</v>
      </c>
      <c r="O4" s="7" t="s">
        <v>16</v>
      </c>
      <c r="P4" s="7" t="s">
        <v>12</v>
      </c>
      <c r="Q4" s="7" t="s">
        <v>15</v>
      </c>
      <c r="R4" s="7" t="s">
        <v>14</v>
      </c>
    </row>
    <row r="5" spans="1:30" ht="31.5" x14ac:dyDescent="0.2">
      <c r="A5" s="8"/>
      <c r="B5" s="8"/>
      <c r="C5" s="8"/>
      <c r="D5" s="8"/>
      <c r="E5" s="9" t="s">
        <v>17</v>
      </c>
      <c r="F5" s="8"/>
      <c r="G5" s="8"/>
      <c r="H5" s="10">
        <f>F5*G5</f>
        <v>0</v>
      </c>
      <c r="I5" s="10"/>
      <c r="J5" s="10">
        <f>H5*I5</f>
        <v>0</v>
      </c>
      <c r="K5" s="10"/>
      <c r="L5" s="10"/>
      <c r="M5" s="10"/>
      <c r="N5" s="10">
        <f>L5*M5</f>
        <v>0</v>
      </c>
      <c r="O5" s="10"/>
      <c r="P5" s="10"/>
      <c r="Q5" s="10"/>
      <c r="R5" s="10">
        <f>P5*Q5</f>
        <v>0</v>
      </c>
      <c r="S5" s="11"/>
    </row>
    <row r="6" spans="1:30" ht="15" x14ac:dyDescent="0.2">
      <c r="A6" s="8"/>
      <c r="B6" s="8"/>
      <c r="C6" s="8"/>
      <c r="D6" s="8"/>
      <c r="E6" s="12" t="s">
        <v>18</v>
      </c>
      <c r="F6" s="8"/>
      <c r="G6" s="8"/>
      <c r="H6" s="10">
        <f>F6*G6</f>
        <v>0</v>
      </c>
      <c r="I6" s="10"/>
      <c r="J6" s="10">
        <f>H6*I6</f>
        <v>0</v>
      </c>
      <c r="K6" s="10"/>
      <c r="L6" s="10"/>
      <c r="M6" s="10"/>
      <c r="N6" s="10">
        <f>L6*M6</f>
        <v>0</v>
      </c>
      <c r="O6" s="10"/>
      <c r="P6" s="10"/>
      <c r="Q6" s="10"/>
      <c r="R6" s="10">
        <f t="shared" ref="R6:R26" si="0">P6*Q6</f>
        <v>0</v>
      </c>
      <c r="S6" s="11"/>
    </row>
    <row r="7" spans="1:30" s="17" customFormat="1" ht="15" customHeight="1" x14ac:dyDescent="0.2">
      <c r="A7" s="8"/>
      <c r="B7" s="8"/>
      <c r="C7" s="13"/>
      <c r="D7" s="8"/>
      <c r="E7" s="14"/>
      <c r="F7" s="8"/>
      <c r="G7" s="8"/>
      <c r="H7" s="10">
        <f t="shared" ref="H7:H20" si="1">F7*G7</f>
        <v>0</v>
      </c>
      <c r="I7" s="10"/>
      <c r="J7" s="10">
        <f t="shared" ref="J7:J20" si="2">H7*I7</f>
        <v>0</v>
      </c>
      <c r="K7" s="10"/>
      <c r="L7" s="10"/>
      <c r="M7" s="10"/>
      <c r="N7" s="10">
        <f t="shared" ref="N7:N20" si="3">L7*M7</f>
        <v>0</v>
      </c>
      <c r="O7" s="10"/>
      <c r="P7" s="10"/>
      <c r="Q7" s="10"/>
      <c r="R7" s="10">
        <f t="shared" si="0"/>
        <v>0</v>
      </c>
      <c r="S7" s="15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s="16" customFormat="1" ht="77.25" customHeight="1" x14ac:dyDescent="0.2">
      <c r="A8" s="8" t="s">
        <v>19</v>
      </c>
      <c r="B8" s="18" t="s">
        <v>20</v>
      </c>
      <c r="C8" s="13"/>
      <c r="D8" s="8"/>
      <c r="E8" s="14" t="s">
        <v>21</v>
      </c>
      <c r="F8" s="8">
        <v>2</v>
      </c>
      <c r="G8" s="8">
        <v>2</v>
      </c>
      <c r="H8" s="10">
        <f t="shared" si="1"/>
        <v>4</v>
      </c>
      <c r="I8" s="10">
        <v>600</v>
      </c>
      <c r="J8" s="10">
        <f t="shared" si="2"/>
        <v>2400</v>
      </c>
      <c r="K8" s="10" t="s">
        <v>22</v>
      </c>
      <c r="L8" s="10">
        <v>0.5</v>
      </c>
      <c r="M8" s="10">
        <v>400</v>
      </c>
      <c r="N8" s="10">
        <f t="shared" si="3"/>
        <v>200</v>
      </c>
      <c r="O8" s="10" t="s">
        <v>23</v>
      </c>
      <c r="P8" s="10">
        <v>6</v>
      </c>
      <c r="Q8" s="10">
        <v>71</v>
      </c>
      <c r="R8" s="10">
        <f t="shared" si="0"/>
        <v>426</v>
      </c>
      <c r="S8" s="15"/>
    </row>
    <row r="9" spans="1:30" s="16" customFormat="1" ht="36" customHeight="1" x14ac:dyDescent="0.2">
      <c r="A9" s="8"/>
      <c r="B9" s="8"/>
      <c r="C9" s="13"/>
      <c r="D9" s="8"/>
      <c r="E9" s="14"/>
      <c r="F9" s="8"/>
      <c r="G9" s="8"/>
      <c r="H9" s="10">
        <f t="shared" si="1"/>
        <v>0</v>
      </c>
      <c r="I9" s="10"/>
      <c r="J9" s="10">
        <f t="shared" si="2"/>
        <v>0</v>
      </c>
      <c r="K9" s="10"/>
      <c r="L9" s="10"/>
      <c r="M9" s="10"/>
      <c r="N9" s="10">
        <f t="shared" si="3"/>
        <v>0</v>
      </c>
      <c r="O9" s="10" t="s">
        <v>24</v>
      </c>
      <c r="P9" s="10">
        <v>1</v>
      </c>
      <c r="Q9" s="10">
        <v>342</v>
      </c>
      <c r="R9" s="10">
        <f t="shared" si="0"/>
        <v>342</v>
      </c>
      <c r="S9" s="15"/>
    </row>
    <row r="10" spans="1:30" s="16" customFormat="1" ht="15" customHeight="1" x14ac:dyDescent="0.2">
      <c r="A10" s="8"/>
      <c r="B10" s="8"/>
      <c r="C10" s="13"/>
      <c r="D10" s="8"/>
      <c r="E10" s="14"/>
      <c r="F10" s="8"/>
      <c r="G10" s="8"/>
      <c r="H10" s="10">
        <f t="shared" si="1"/>
        <v>0</v>
      </c>
      <c r="I10" s="10"/>
      <c r="J10" s="10">
        <f t="shared" si="2"/>
        <v>0</v>
      </c>
      <c r="K10" s="10"/>
      <c r="L10" s="10"/>
      <c r="M10" s="10"/>
      <c r="N10" s="10">
        <f t="shared" si="3"/>
        <v>0</v>
      </c>
      <c r="O10" s="10" t="s">
        <v>25</v>
      </c>
      <c r="P10" s="10">
        <v>2</v>
      </c>
      <c r="Q10" s="10">
        <v>246.23</v>
      </c>
      <c r="R10" s="10">
        <f t="shared" si="0"/>
        <v>492.46</v>
      </c>
      <c r="S10" s="15"/>
    </row>
    <row r="11" spans="1:30" s="16" customFormat="1" ht="30" customHeight="1" x14ac:dyDescent="0.2">
      <c r="A11" s="8"/>
      <c r="B11" s="8"/>
      <c r="C11" s="13"/>
      <c r="D11" s="8"/>
      <c r="E11" s="14"/>
      <c r="F11" s="8"/>
      <c r="G11" s="8"/>
      <c r="H11" s="10">
        <f t="shared" si="1"/>
        <v>0</v>
      </c>
      <c r="I11" s="10"/>
      <c r="J11" s="10">
        <f t="shared" si="2"/>
        <v>0</v>
      </c>
      <c r="K11" s="10"/>
      <c r="L11" s="10"/>
      <c r="M11" s="10"/>
      <c r="N11" s="10">
        <f t="shared" si="3"/>
        <v>0</v>
      </c>
      <c r="O11" s="10" t="s">
        <v>26</v>
      </c>
      <c r="P11" s="10">
        <v>1</v>
      </c>
      <c r="Q11" s="10">
        <v>82</v>
      </c>
      <c r="R11" s="10">
        <f t="shared" si="0"/>
        <v>82</v>
      </c>
      <c r="S11" s="15"/>
    </row>
    <row r="12" spans="1:30" s="16" customFormat="1" ht="15" customHeight="1" x14ac:dyDescent="0.2">
      <c r="A12" s="8"/>
      <c r="B12" s="8"/>
      <c r="C12" s="13"/>
      <c r="D12" s="8"/>
      <c r="E12" s="14"/>
      <c r="F12" s="8"/>
      <c r="G12" s="8"/>
      <c r="H12" s="10">
        <f t="shared" si="1"/>
        <v>0</v>
      </c>
      <c r="I12" s="10"/>
      <c r="J12" s="10">
        <f t="shared" si="2"/>
        <v>0</v>
      </c>
      <c r="K12" s="10"/>
      <c r="L12" s="10"/>
      <c r="M12" s="10"/>
      <c r="N12" s="10">
        <f t="shared" si="3"/>
        <v>0</v>
      </c>
      <c r="O12" s="10" t="s">
        <v>27</v>
      </c>
      <c r="P12" s="10">
        <v>5</v>
      </c>
      <c r="Q12" s="10">
        <v>0.8</v>
      </c>
      <c r="R12" s="10">
        <f t="shared" si="0"/>
        <v>4</v>
      </c>
      <c r="S12" s="15"/>
    </row>
    <row r="13" spans="1:30" s="16" customFormat="1" ht="15" customHeight="1" x14ac:dyDescent="0.2">
      <c r="A13" s="8"/>
      <c r="B13" s="8"/>
      <c r="C13" s="13"/>
      <c r="D13" s="8"/>
      <c r="E13" s="14"/>
      <c r="F13" s="8"/>
      <c r="G13" s="8"/>
      <c r="H13" s="10">
        <f t="shared" si="1"/>
        <v>0</v>
      </c>
      <c r="I13" s="10"/>
      <c r="J13" s="10">
        <f t="shared" si="2"/>
        <v>0</v>
      </c>
      <c r="K13" s="10"/>
      <c r="L13" s="10"/>
      <c r="M13" s="10"/>
      <c r="N13" s="10">
        <f t="shared" si="3"/>
        <v>0</v>
      </c>
      <c r="O13" s="10" t="s">
        <v>28</v>
      </c>
      <c r="P13" s="10">
        <v>5</v>
      </c>
      <c r="Q13" s="10">
        <v>0.82</v>
      </c>
      <c r="R13" s="10">
        <f t="shared" si="0"/>
        <v>4.0999999999999996</v>
      </c>
      <c r="S13" s="15"/>
    </row>
    <row r="14" spans="1:30" s="16" customFormat="1" ht="15" customHeight="1" x14ac:dyDescent="0.2">
      <c r="A14" s="8"/>
      <c r="B14" s="8"/>
      <c r="C14" s="13"/>
      <c r="D14" s="8"/>
      <c r="E14" s="14"/>
      <c r="F14" s="8"/>
      <c r="G14" s="8"/>
      <c r="H14" s="10">
        <f t="shared" si="1"/>
        <v>0</v>
      </c>
      <c r="I14" s="10"/>
      <c r="J14" s="10">
        <f t="shared" si="2"/>
        <v>0</v>
      </c>
      <c r="K14" s="10"/>
      <c r="L14" s="10"/>
      <c r="M14" s="10"/>
      <c r="N14" s="10">
        <f t="shared" si="3"/>
        <v>0</v>
      </c>
      <c r="O14" s="10" t="s">
        <v>29</v>
      </c>
      <c r="P14" s="10">
        <v>0.3</v>
      </c>
      <c r="Q14" s="10">
        <v>75</v>
      </c>
      <c r="R14" s="10">
        <f t="shared" si="0"/>
        <v>22.5</v>
      </c>
      <c r="S14" s="15"/>
    </row>
    <row r="15" spans="1:30" s="16" customFormat="1" ht="29.25" customHeight="1" x14ac:dyDescent="0.2">
      <c r="A15" s="8"/>
      <c r="B15" s="8"/>
      <c r="C15" s="13"/>
      <c r="D15" s="8"/>
      <c r="E15" s="14"/>
      <c r="F15" s="8"/>
      <c r="G15" s="8"/>
      <c r="H15" s="10">
        <f t="shared" si="1"/>
        <v>0</v>
      </c>
      <c r="I15" s="10"/>
      <c r="J15" s="10">
        <f t="shared" si="2"/>
        <v>0</v>
      </c>
      <c r="K15" s="10"/>
      <c r="L15" s="10"/>
      <c r="M15" s="10"/>
      <c r="N15" s="10">
        <f t="shared" si="3"/>
        <v>0</v>
      </c>
      <c r="O15" s="10" t="s">
        <v>30</v>
      </c>
      <c r="P15" s="10">
        <v>2</v>
      </c>
      <c r="Q15" s="10">
        <v>313</v>
      </c>
      <c r="R15" s="10">
        <f t="shared" si="0"/>
        <v>626</v>
      </c>
      <c r="S15" s="15"/>
    </row>
    <row r="16" spans="1:30" s="16" customFormat="1" ht="15" customHeight="1" x14ac:dyDescent="0.2">
      <c r="A16" s="8"/>
      <c r="B16" s="8"/>
      <c r="C16" s="13"/>
      <c r="D16" s="8"/>
      <c r="E16" s="14"/>
      <c r="F16" s="8"/>
      <c r="G16" s="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5"/>
    </row>
    <row r="17" spans="1:30" s="16" customFormat="1" ht="30.75" customHeight="1" x14ac:dyDescent="0.2">
      <c r="A17" s="8" t="s">
        <v>31</v>
      </c>
      <c r="B17" s="18" t="s">
        <v>32</v>
      </c>
      <c r="C17" s="19"/>
      <c r="D17" s="8"/>
      <c r="E17" s="14" t="s">
        <v>21</v>
      </c>
      <c r="F17" s="8">
        <v>1</v>
      </c>
      <c r="G17" s="8">
        <v>2</v>
      </c>
      <c r="H17" s="10">
        <f t="shared" si="1"/>
        <v>2</v>
      </c>
      <c r="I17" s="10">
        <v>600</v>
      </c>
      <c r="J17" s="10">
        <f t="shared" si="2"/>
        <v>1200</v>
      </c>
      <c r="K17" s="10" t="s">
        <v>22</v>
      </c>
      <c r="L17" s="10">
        <v>0.5</v>
      </c>
      <c r="M17" s="10">
        <v>400</v>
      </c>
      <c r="N17" s="10">
        <f t="shared" si="3"/>
        <v>200</v>
      </c>
      <c r="O17" s="10" t="s">
        <v>33</v>
      </c>
      <c r="P17" s="10">
        <v>2</v>
      </c>
      <c r="Q17" s="10">
        <v>10.1</v>
      </c>
      <c r="R17" s="10">
        <f t="shared" si="0"/>
        <v>20.2</v>
      </c>
      <c r="S17" s="15"/>
    </row>
    <row r="18" spans="1:30" s="16" customFormat="1" ht="15" customHeight="1" x14ac:dyDescent="0.2">
      <c r="A18" s="8"/>
      <c r="B18" s="8"/>
      <c r="C18" s="13"/>
      <c r="D18" s="8"/>
      <c r="E18" s="14"/>
      <c r="F18" s="8"/>
      <c r="G18" s="8"/>
      <c r="H18" s="10">
        <f t="shared" si="1"/>
        <v>0</v>
      </c>
      <c r="I18" s="10"/>
      <c r="J18" s="10">
        <f t="shared" si="2"/>
        <v>0</v>
      </c>
      <c r="K18" s="10"/>
      <c r="L18" s="10"/>
      <c r="M18" s="10"/>
      <c r="N18" s="10">
        <f t="shared" si="3"/>
        <v>0</v>
      </c>
      <c r="O18" s="10" t="s">
        <v>34</v>
      </c>
      <c r="P18" s="10">
        <v>2</v>
      </c>
      <c r="Q18" s="10">
        <v>4.3499999999999996</v>
      </c>
      <c r="R18" s="10">
        <f t="shared" si="0"/>
        <v>8.6999999999999993</v>
      </c>
      <c r="S18" s="15"/>
    </row>
    <row r="19" spans="1:30" s="16" customFormat="1" ht="15" customHeight="1" x14ac:dyDescent="0.2">
      <c r="A19" s="8"/>
      <c r="B19" s="8"/>
      <c r="C19" s="13"/>
      <c r="D19" s="8"/>
      <c r="E19" s="14"/>
      <c r="F19" s="8"/>
      <c r="G19" s="8"/>
      <c r="H19" s="10">
        <f t="shared" si="1"/>
        <v>0</v>
      </c>
      <c r="I19" s="10"/>
      <c r="J19" s="10">
        <f t="shared" si="2"/>
        <v>0</v>
      </c>
      <c r="K19" s="10"/>
      <c r="L19" s="10"/>
      <c r="M19" s="10"/>
      <c r="N19" s="10">
        <f t="shared" si="3"/>
        <v>0</v>
      </c>
      <c r="O19" s="10" t="s">
        <v>35</v>
      </c>
      <c r="P19" s="10">
        <v>4</v>
      </c>
      <c r="Q19" s="10">
        <v>1.26</v>
      </c>
      <c r="R19" s="10">
        <f t="shared" si="0"/>
        <v>5.04</v>
      </c>
      <c r="S19" s="15"/>
    </row>
    <row r="20" spans="1:30" s="16" customFormat="1" ht="15" customHeight="1" x14ac:dyDescent="0.2">
      <c r="A20" s="8"/>
      <c r="B20" s="8"/>
      <c r="C20" s="13"/>
      <c r="D20" s="8"/>
      <c r="E20" s="14"/>
      <c r="F20" s="8"/>
      <c r="G20" s="8"/>
      <c r="H20" s="10">
        <f t="shared" si="1"/>
        <v>0</v>
      </c>
      <c r="I20" s="10"/>
      <c r="J20" s="10">
        <f t="shared" si="2"/>
        <v>0</v>
      </c>
      <c r="K20" s="10"/>
      <c r="L20" s="10"/>
      <c r="M20" s="10"/>
      <c r="N20" s="10">
        <f t="shared" si="3"/>
        <v>0</v>
      </c>
      <c r="O20" s="10" t="s">
        <v>36</v>
      </c>
      <c r="P20" s="10">
        <v>1</v>
      </c>
      <c r="Q20" s="10">
        <v>1.4</v>
      </c>
      <c r="R20" s="10">
        <f t="shared" si="0"/>
        <v>1.4</v>
      </c>
      <c r="S20" s="15"/>
    </row>
    <row r="21" spans="1:30" s="16" customFormat="1" ht="15" customHeight="1" x14ac:dyDescent="0.2">
      <c r="A21" s="8"/>
      <c r="B21" s="8"/>
      <c r="C21" s="13"/>
      <c r="D21" s="8"/>
      <c r="E21" s="14"/>
      <c r="F21" s="8"/>
      <c r="G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5"/>
    </row>
    <row r="22" spans="1:30" s="16" customFormat="1" ht="98.25" customHeight="1" x14ac:dyDescent="0.2">
      <c r="A22" s="8">
        <v>3</v>
      </c>
      <c r="B22" s="18" t="s">
        <v>37</v>
      </c>
      <c r="C22" s="13"/>
      <c r="D22" s="8"/>
      <c r="E22" s="14" t="s">
        <v>38</v>
      </c>
      <c r="F22" s="8">
        <v>3</v>
      </c>
      <c r="G22" s="8">
        <v>2</v>
      </c>
      <c r="H22" s="10">
        <f t="shared" ref="H22:H25" si="4">F22*G22</f>
        <v>6</v>
      </c>
      <c r="I22" s="10">
        <v>600</v>
      </c>
      <c r="J22" s="10">
        <f t="shared" ref="J22:J25" si="5">H22*I22</f>
        <v>3600</v>
      </c>
      <c r="K22" s="10" t="s">
        <v>22</v>
      </c>
      <c r="L22" s="10">
        <v>0.5</v>
      </c>
      <c r="M22" s="10">
        <v>400</v>
      </c>
      <c r="N22" s="10">
        <f t="shared" ref="N22:N25" si="6">L22*M22</f>
        <v>200</v>
      </c>
      <c r="O22" s="10" t="s">
        <v>39</v>
      </c>
      <c r="P22" s="10">
        <v>6</v>
      </c>
      <c r="Q22" s="10">
        <v>275</v>
      </c>
      <c r="R22" s="10">
        <f t="shared" ref="R22:R25" si="7">P22*Q22</f>
        <v>1650</v>
      </c>
      <c r="S22" s="15"/>
    </row>
    <row r="23" spans="1:30" s="16" customFormat="1" ht="15" customHeight="1" x14ac:dyDescent="0.2">
      <c r="A23" s="8"/>
      <c r="B23" s="8"/>
      <c r="C23" s="13"/>
      <c r="D23" s="8"/>
      <c r="E23" s="14"/>
      <c r="F23" s="8">
        <v>2</v>
      </c>
      <c r="G23" s="8">
        <v>1</v>
      </c>
      <c r="H23" s="10">
        <f t="shared" si="4"/>
        <v>2</v>
      </c>
      <c r="I23" s="10">
        <v>600</v>
      </c>
      <c r="J23" s="10">
        <f t="shared" si="5"/>
        <v>1200</v>
      </c>
      <c r="K23" s="10"/>
      <c r="L23" s="10"/>
      <c r="M23" s="10"/>
      <c r="N23" s="10">
        <f t="shared" si="6"/>
        <v>0</v>
      </c>
      <c r="O23" s="10"/>
      <c r="P23" s="10"/>
      <c r="Q23" s="10"/>
      <c r="R23" s="10">
        <f t="shared" si="7"/>
        <v>0</v>
      </c>
      <c r="S23" s="15"/>
    </row>
    <row r="24" spans="1:30" s="16" customFormat="1" ht="15" customHeight="1" x14ac:dyDescent="0.2">
      <c r="A24" s="8"/>
      <c r="B24" s="8"/>
      <c r="C24" s="13"/>
      <c r="D24" s="8"/>
      <c r="E24" s="14"/>
      <c r="F24" s="8"/>
      <c r="G24" s="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5"/>
    </row>
    <row r="25" spans="1:30" s="16" customFormat="1" ht="15" customHeight="1" x14ac:dyDescent="0.2">
      <c r="A25" s="8"/>
      <c r="B25" s="8"/>
      <c r="C25" s="13"/>
      <c r="D25" s="8"/>
      <c r="E25" s="14"/>
      <c r="F25" s="8"/>
      <c r="G25" s="8"/>
      <c r="H25" s="10">
        <f t="shared" si="4"/>
        <v>0</v>
      </c>
      <c r="I25" s="10"/>
      <c r="J25" s="10">
        <f t="shared" si="5"/>
        <v>0</v>
      </c>
      <c r="K25" s="10"/>
      <c r="L25" s="10"/>
      <c r="M25" s="10"/>
      <c r="N25" s="10">
        <f t="shared" si="6"/>
        <v>0</v>
      </c>
      <c r="O25" s="10"/>
      <c r="P25" s="10"/>
      <c r="Q25" s="10"/>
      <c r="R25" s="10">
        <f t="shared" si="7"/>
        <v>0</v>
      </c>
      <c r="S25" s="15"/>
    </row>
    <row r="26" spans="1:30" x14ac:dyDescent="0.2">
      <c r="A26" s="8"/>
      <c r="B26" s="8"/>
      <c r="C26" s="8"/>
      <c r="D26" s="8"/>
      <c r="E26" s="8"/>
      <c r="F26" s="8"/>
      <c r="G26" s="8"/>
      <c r="H26" s="10">
        <f>F26*G26</f>
        <v>0</v>
      </c>
      <c r="I26" s="10"/>
      <c r="J26" s="10">
        <f>H26*I26</f>
        <v>0</v>
      </c>
      <c r="K26" s="10"/>
      <c r="L26" s="10"/>
      <c r="M26" s="10"/>
      <c r="N26" s="10">
        <f>L26*M26</f>
        <v>0</v>
      </c>
      <c r="O26" s="10"/>
      <c r="P26" s="10"/>
      <c r="Q26" s="10"/>
      <c r="R26" s="10">
        <f t="shared" si="0"/>
        <v>0</v>
      </c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x14ac:dyDescent="0.2">
      <c r="A27" s="8"/>
      <c r="B27" s="8"/>
      <c r="C27" s="8"/>
      <c r="D27" s="8"/>
      <c r="E27" s="20" t="s">
        <v>40</v>
      </c>
      <c r="F27" s="8"/>
      <c r="G27" s="8"/>
      <c r="H27" s="21">
        <f>SUM(H5:H26)</f>
        <v>14</v>
      </c>
      <c r="I27" s="10"/>
      <c r="J27" s="21">
        <f>SUM(J5:J26)</f>
        <v>8400</v>
      </c>
      <c r="K27" s="10"/>
      <c r="L27" s="21">
        <f>SUM(L5:L26)</f>
        <v>1.5</v>
      </c>
      <c r="M27" s="10"/>
      <c r="N27" s="21">
        <f>SUM(N5:N26)</f>
        <v>600</v>
      </c>
      <c r="O27" s="10"/>
      <c r="P27" s="10"/>
      <c r="Q27" s="10"/>
      <c r="R27" s="21">
        <f>SUM(R5:R26)</f>
        <v>3684.4</v>
      </c>
      <c r="S27" s="11">
        <f>J27+N27+R27</f>
        <v>12684.4</v>
      </c>
      <c r="T27" t="s">
        <v>0</v>
      </c>
    </row>
    <row r="28" spans="1:30" ht="28.5" customHeight="1" x14ac:dyDescent="0.2">
      <c r="A28" s="8" t="s">
        <v>0</v>
      </c>
      <c r="B28" s="8"/>
      <c r="C28" s="8"/>
      <c r="D28" s="8"/>
      <c r="E28" s="12" t="s">
        <v>41</v>
      </c>
      <c r="F28" s="8"/>
      <c r="G28" s="8"/>
      <c r="H28" s="10">
        <f>F28*G28</f>
        <v>0</v>
      </c>
      <c r="I28" s="10"/>
      <c r="J28" s="10">
        <f>H28*I28</f>
        <v>0</v>
      </c>
      <c r="K28" s="10"/>
      <c r="L28" s="10"/>
      <c r="M28" s="10"/>
      <c r="N28" s="10">
        <f>L28*M28</f>
        <v>0</v>
      </c>
      <c r="O28" s="10"/>
      <c r="P28" s="10"/>
      <c r="Q28" s="10"/>
      <c r="R28" s="10">
        <f>P28</f>
        <v>0</v>
      </c>
      <c r="S28" s="22"/>
    </row>
    <row r="29" spans="1:30" ht="48" customHeight="1" x14ac:dyDescent="0.2">
      <c r="A29" s="8"/>
      <c r="B29" s="8"/>
      <c r="C29" s="13"/>
      <c r="D29" s="8"/>
      <c r="E29" s="12" t="s">
        <v>42</v>
      </c>
      <c r="F29" s="8"/>
      <c r="G29" s="8"/>
      <c r="H29" s="10">
        <f t="shared" ref="H29:H32" si="8">F29*G29</f>
        <v>0</v>
      </c>
      <c r="I29" s="10"/>
      <c r="J29" s="10">
        <f>H29*I29</f>
        <v>0</v>
      </c>
      <c r="K29" s="10"/>
      <c r="L29" s="10"/>
      <c r="M29" s="10"/>
      <c r="N29" s="10">
        <f t="shared" ref="N29:N31" si="9">L29*M29</f>
        <v>0</v>
      </c>
      <c r="O29" s="10"/>
      <c r="P29" s="10"/>
      <c r="Q29" s="10"/>
      <c r="R29" s="10">
        <f>P29*Q29</f>
        <v>0</v>
      </c>
      <c r="S29" s="22"/>
    </row>
    <row r="30" spans="1:30" ht="15" x14ac:dyDescent="0.2">
      <c r="A30" s="8" t="s">
        <v>19</v>
      </c>
      <c r="B30" s="8" t="s">
        <v>43</v>
      </c>
      <c r="C30" s="13">
        <v>44614</v>
      </c>
      <c r="D30" s="8"/>
      <c r="E30" s="12" t="s">
        <v>44</v>
      </c>
      <c r="F30" s="8">
        <v>0.5</v>
      </c>
      <c r="G30" s="8">
        <v>1</v>
      </c>
      <c r="H30" s="10">
        <f t="shared" si="8"/>
        <v>0.5</v>
      </c>
      <c r="I30" s="10">
        <v>600</v>
      </c>
      <c r="J30" s="10">
        <f>H30*I30</f>
        <v>300</v>
      </c>
      <c r="K30" s="10" t="s">
        <v>22</v>
      </c>
      <c r="L30" s="10">
        <v>0.15</v>
      </c>
      <c r="M30" s="10">
        <v>400</v>
      </c>
      <c r="N30" s="10">
        <f t="shared" si="9"/>
        <v>60</v>
      </c>
      <c r="O30" s="10" t="s">
        <v>45</v>
      </c>
      <c r="P30" s="10">
        <v>1</v>
      </c>
      <c r="Q30" s="10">
        <v>124</v>
      </c>
      <c r="R30" s="10">
        <f t="shared" ref="R30:R32" si="10">P30*Q30</f>
        <v>124</v>
      </c>
      <c r="S30" s="22"/>
    </row>
    <row r="31" spans="1:30" ht="15" x14ac:dyDescent="0.2">
      <c r="A31" s="8"/>
      <c r="B31" s="8"/>
      <c r="C31" s="8"/>
      <c r="D31" s="8"/>
      <c r="E31" s="12"/>
      <c r="F31" s="8"/>
      <c r="G31" s="8"/>
      <c r="H31" s="10">
        <f t="shared" si="8"/>
        <v>0</v>
      </c>
      <c r="I31" s="10"/>
      <c r="J31" s="10">
        <f t="shared" ref="J31:J32" si="11">H31*I31</f>
        <v>0</v>
      </c>
      <c r="K31" s="10"/>
      <c r="L31" s="10"/>
      <c r="M31" s="10"/>
      <c r="N31" s="10">
        <f t="shared" si="9"/>
        <v>0</v>
      </c>
      <c r="O31" s="10"/>
      <c r="P31" s="10"/>
      <c r="Q31" s="10"/>
      <c r="R31" s="10">
        <f t="shared" si="10"/>
        <v>0</v>
      </c>
      <c r="S31" s="22"/>
    </row>
    <row r="32" spans="1:30" x14ac:dyDescent="0.2">
      <c r="A32" s="8"/>
      <c r="B32" s="8"/>
      <c r="C32" s="8"/>
      <c r="D32" s="8"/>
      <c r="E32" s="8"/>
      <c r="F32" s="8"/>
      <c r="G32" s="8"/>
      <c r="H32" s="10">
        <f t="shared" si="8"/>
        <v>0</v>
      </c>
      <c r="I32" s="10"/>
      <c r="J32" s="10">
        <f t="shared" si="11"/>
        <v>0</v>
      </c>
      <c r="K32" s="10"/>
      <c r="L32" s="10"/>
      <c r="M32" s="10"/>
      <c r="N32" s="10">
        <f>L32*M32</f>
        <v>0</v>
      </c>
      <c r="O32" s="10"/>
      <c r="P32" s="10"/>
      <c r="Q32" s="10"/>
      <c r="R32" s="10">
        <f t="shared" si="10"/>
        <v>0</v>
      </c>
      <c r="S32" s="11"/>
    </row>
    <row r="33" spans="1:19" x14ac:dyDescent="0.2">
      <c r="A33" s="8"/>
      <c r="B33" s="8"/>
      <c r="C33" s="8"/>
      <c r="D33" s="8"/>
      <c r="E33" s="20" t="s">
        <v>40</v>
      </c>
      <c r="F33" s="8"/>
      <c r="G33" s="8"/>
      <c r="H33" s="21">
        <f>SUM(H28:H32)</f>
        <v>0.5</v>
      </c>
      <c r="I33" s="10"/>
      <c r="J33" s="21">
        <f>SUM(J28:J32)</f>
        <v>300</v>
      </c>
      <c r="K33" s="10"/>
      <c r="L33" s="21">
        <f>SUM(L28:L32)</f>
        <v>0.15</v>
      </c>
      <c r="M33" s="10"/>
      <c r="N33" s="21">
        <f>SUM(N28:N32)</f>
        <v>60</v>
      </c>
      <c r="O33" s="10"/>
      <c r="P33" s="10"/>
      <c r="Q33" s="10"/>
      <c r="R33" s="21">
        <f>SUM(R28:R32)</f>
        <v>124</v>
      </c>
      <c r="S33" s="11">
        <f>J33+N33+R33</f>
        <v>484</v>
      </c>
    </row>
    <row r="34" spans="1:19" ht="21.75" customHeight="1" x14ac:dyDescent="0.2">
      <c r="A34" s="8"/>
      <c r="B34" s="8"/>
      <c r="C34" s="8"/>
      <c r="D34" s="8"/>
      <c r="E34" s="12" t="s">
        <v>46</v>
      </c>
      <c r="F34" s="8"/>
      <c r="G34" s="8"/>
      <c r="H34" s="10">
        <f>F34*G34</f>
        <v>0</v>
      </c>
      <c r="I34" s="10"/>
      <c r="J34" s="10">
        <f>H34*I34</f>
        <v>0</v>
      </c>
      <c r="K34" s="10"/>
      <c r="L34" s="10"/>
      <c r="M34" s="10"/>
      <c r="N34" s="10">
        <f>L34*M34</f>
        <v>0</v>
      </c>
      <c r="O34" s="10"/>
      <c r="P34" s="10"/>
      <c r="Q34" s="10"/>
      <c r="R34" s="10">
        <f>P34*Q34</f>
        <v>0</v>
      </c>
      <c r="S34" s="22"/>
    </row>
    <row r="35" spans="1:19" ht="15" customHeight="1" x14ac:dyDescent="0.2">
      <c r="A35" s="8"/>
      <c r="B35" s="8"/>
      <c r="C35" s="13"/>
      <c r="D35" s="8"/>
      <c r="E35" s="12"/>
      <c r="F35" s="8"/>
      <c r="G35" s="8"/>
      <c r="H35" s="10">
        <f t="shared" ref="H35:H43" si="12">F35*G35</f>
        <v>0</v>
      </c>
      <c r="I35" s="10"/>
      <c r="J35" s="10">
        <f t="shared" ref="J35:J45" si="13">H35*I35</f>
        <v>0</v>
      </c>
      <c r="K35" s="10"/>
      <c r="L35" s="10"/>
      <c r="M35" s="10"/>
      <c r="N35" s="10">
        <f t="shared" ref="N35:N43" si="14">L35*M35</f>
        <v>0</v>
      </c>
      <c r="O35" s="10"/>
      <c r="P35" s="10"/>
      <c r="Q35" s="10"/>
      <c r="R35" s="10">
        <f t="shared" ref="R35:R45" si="15">P35*Q35</f>
        <v>0</v>
      </c>
      <c r="S35" s="22"/>
    </row>
    <row r="36" spans="1:19" ht="60.75" customHeight="1" x14ac:dyDescent="0.2">
      <c r="A36" s="8" t="s">
        <v>19</v>
      </c>
      <c r="B36" s="18" t="s">
        <v>47</v>
      </c>
      <c r="C36" s="13"/>
      <c r="D36" s="8"/>
      <c r="E36" s="12" t="s">
        <v>38</v>
      </c>
      <c r="F36" s="8">
        <v>0.25</v>
      </c>
      <c r="G36" s="8">
        <v>1</v>
      </c>
      <c r="H36" s="10">
        <f t="shared" si="12"/>
        <v>0.25</v>
      </c>
      <c r="I36" s="10">
        <v>600</v>
      </c>
      <c r="J36" s="10">
        <f t="shared" si="13"/>
        <v>150</v>
      </c>
      <c r="K36" s="10" t="s">
        <v>22</v>
      </c>
      <c r="L36" s="10">
        <v>0.1</v>
      </c>
      <c r="M36" s="10">
        <v>400</v>
      </c>
      <c r="N36" s="10">
        <f t="shared" si="14"/>
        <v>40</v>
      </c>
      <c r="O36" s="10" t="s">
        <v>48</v>
      </c>
      <c r="P36" s="10">
        <v>1</v>
      </c>
      <c r="Q36" s="10">
        <v>131.51</v>
      </c>
      <c r="R36" s="10">
        <f t="shared" si="15"/>
        <v>131.51</v>
      </c>
      <c r="S36" s="22"/>
    </row>
    <row r="37" spans="1:19" ht="35.25" customHeight="1" x14ac:dyDescent="0.2">
      <c r="A37" s="8"/>
      <c r="B37" s="8"/>
      <c r="C37" s="13"/>
      <c r="D37" s="8"/>
      <c r="E37" s="12"/>
      <c r="F37" s="8"/>
      <c r="G37" s="8"/>
      <c r="H37" s="10">
        <f t="shared" si="12"/>
        <v>0</v>
      </c>
      <c r="I37" s="10"/>
      <c r="J37" s="10">
        <f t="shared" si="13"/>
        <v>0</v>
      </c>
      <c r="K37" s="10"/>
      <c r="L37" s="10"/>
      <c r="M37" s="10"/>
      <c r="N37" s="10">
        <f t="shared" si="14"/>
        <v>0</v>
      </c>
      <c r="O37" s="10" t="s">
        <v>49</v>
      </c>
      <c r="P37" s="10">
        <v>1</v>
      </c>
      <c r="Q37" s="10">
        <v>54.5</v>
      </c>
      <c r="R37" s="10">
        <f t="shared" si="15"/>
        <v>54.5</v>
      </c>
      <c r="S37" s="22"/>
    </row>
    <row r="38" spans="1:19" ht="15" customHeight="1" x14ac:dyDescent="0.2">
      <c r="A38" s="8"/>
      <c r="B38" s="8"/>
      <c r="C38" s="13"/>
      <c r="D38" s="8"/>
      <c r="E38" s="12"/>
      <c r="F38" s="8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2"/>
    </row>
    <row r="39" spans="1:19" ht="70.5" customHeight="1" x14ac:dyDescent="0.2">
      <c r="A39" s="8" t="s">
        <v>31</v>
      </c>
      <c r="B39" s="18" t="s">
        <v>50</v>
      </c>
      <c r="C39" s="13"/>
      <c r="D39" s="8"/>
      <c r="E39" s="12" t="s">
        <v>38</v>
      </c>
      <c r="F39" s="8">
        <v>1</v>
      </c>
      <c r="G39" s="8">
        <v>1</v>
      </c>
      <c r="H39" s="10">
        <f t="shared" si="12"/>
        <v>1</v>
      </c>
      <c r="I39" s="10">
        <v>600</v>
      </c>
      <c r="J39" s="10">
        <f t="shared" si="13"/>
        <v>600</v>
      </c>
      <c r="K39" s="10"/>
      <c r="L39" s="10"/>
      <c r="M39" s="10"/>
      <c r="N39" s="10">
        <f t="shared" si="14"/>
        <v>0</v>
      </c>
      <c r="O39" s="10" t="s">
        <v>51</v>
      </c>
      <c r="P39" s="10">
        <v>1</v>
      </c>
      <c r="Q39" s="10">
        <v>4.3499999999999996</v>
      </c>
      <c r="R39" s="10">
        <f t="shared" si="15"/>
        <v>4.3499999999999996</v>
      </c>
      <c r="S39" s="22"/>
    </row>
    <row r="40" spans="1:19" ht="15" customHeight="1" x14ac:dyDescent="0.2">
      <c r="A40" s="8"/>
      <c r="B40" s="8"/>
      <c r="C40" s="13"/>
      <c r="D40" s="8"/>
      <c r="E40" s="12"/>
      <c r="F40" s="8"/>
      <c r="G40" s="8"/>
      <c r="H40" s="10">
        <f t="shared" si="12"/>
        <v>0</v>
      </c>
      <c r="I40" s="10"/>
      <c r="J40" s="10">
        <f t="shared" si="13"/>
        <v>0</v>
      </c>
      <c r="K40" s="10"/>
      <c r="L40" s="10"/>
      <c r="M40" s="10"/>
      <c r="N40" s="10">
        <f t="shared" si="14"/>
        <v>0</v>
      </c>
      <c r="O40" s="10" t="s">
        <v>35</v>
      </c>
      <c r="P40" s="10">
        <v>2</v>
      </c>
      <c r="Q40" s="10">
        <v>1.3</v>
      </c>
      <c r="R40" s="10">
        <f t="shared" si="15"/>
        <v>2.6</v>
      </c>
      <c r="S40" s="22"/>
    </row>
    <row r="41" spans="1:19" ht="15" customHeight="1" x14ac:dyDescent="0.2">
      <c r="A41" s="8"/>
      <c r="B41" s="8"/>
      <c r="C41" s="13"/>
      <c r="D41" s="8"/>
      <c r="E41" s="12"/>
      <c r="F41" s="8"/>
      <c r="G41" s="8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2"/>
    </row>
    <row r="42" spans="1:19" ht="75.75" customHeight="1" x14ac:dyDescent="0.2">
      <c r="A42" s="8" t="s">
        <v>52</v>
      </c>
      <c r="B42" s="18" t="s">
        <v>53</v>
      </c>
      <c r="C42" s="13"/>
      <c r="D42" s="8"/>
      <c r="E42" s="12" t="s">
        <v>38</v>
      </c>
      <c r="F42" s="8">
        <v>0.5</v>
      </c>
      <c r="G42" s="8">
        <v>1</v>
      </c>
      <c r="H42" s="10">
        <f t="shared" si="12"/>
        <v>0.5</v>
      </c>
      <c r="I42" s="10">
        <v>600</v>
      </c>
      <c r="J42" s="10">
        <f t="shared" si="13"/>
        <v>300</v>
      </c>
      <c r="K42" s="10" t="s">
        <v>22</v>
      </c>
      <c r="L42" s="10">
        <v>0.15</v>
      </c>
      <c r="M42" s="10">
        <v>400</v>
      </c>
      <c r="N42" s="10">
        <f t="shared" si="14"/>
        <v>60</v>
      </c>
      <c r="O42" s="10" t="s">
        <v>54</v>
      </c>
      <c r="P42" s="10">
        <v>1</v>
      </c>
      <c r="Q42" s="10">
        <v>9</v>
      </c>
      <c r="R42" s="10">
        <f t="shared" si="15"/>
        <v>9</v>
      </c>
      <c r="S42" s="22"/>
    </row>
    <row r="43" spans="1:19" ht="15" customHeight="1" x14ac:dyDescent="0.2">
      <c r="A43" s="8"/>
      <c r="B43" s="18"/>
      <c r="C43" s="13"/>
      <c r="D43" s="8"/>
      <c r="E43" s="12"/>
      <c r="F43" s="8"/>
      <c r="G43" s="8"/>
      <c r="H43" s="10">
        <f t="shared" si="12"/>
        <v>0</v>
      </c>
      <c r="I43" s="10"/>
      <c r="J43" s="10">
        <f t="shared" si="13"/>
        <v>0</v>
      </c>
      <c r="K43" s="10"/>
      <c r="L43" s="10"/>
      <c r="M43" s="10"/>
      <c r="N43" s="10">
        <f t="shared" si="14"/>
        <v>0</v>
      </c>
      <c r="O43" s="10"/>
      <c r="P43" s="10"/>
      <c r="Q43" s="10"/>
      <c r="R43" s="10">
        <f t="shared" si="15"/>
        <v>0</v>
      </c>
      <c r="S43" s="22"/>
    </row>
    <row r="44" spans="1:19" ht="15" x14ac:dyDescent="0.2">
      <c r="A44" s="23"/>
      <c r="B44" s="24"/>
      <c r="C44" s="25"/>
      <c r="D44" s="23"/>
      <c r="E44" s="26"/>
      <c r="F44" s="23"/>
      <c r="G44" s="23"/>
      <c r="H44" s="27">
        <f>F44*G44</f>
        <v>0</v>
      </c>
      <c r="I44" s="27"/>
      <c r="J44" s="27">
        <f t="shared" si="13"/>
        <v>0</v>
      </c>
      <c r="K44" s="27"/>
      <c r="L44" s="27"/>
      <c r="M44" s="27"/>
      <c r="N44" s="27">
        <f>L44*M44</f>
        <v>0</v>
      </c>
      <c r="O44" s="27"/>
      <c r="P44" s="27"/>
      <c r="Q44" s="27"/>
      <c r="R44" s="27">
        <f t="shared" si="15"/>
        <v>0</v>
      </c>
      <c r="S44" s="22"/>
    </row>
    <row r="45" spans="1:19" x14ac:dyDescent="0.2">
      <c r="A45" s="23"/>
      <c r="B45" s="24"/>
      <c r="C45" s="23"/>
      <c r="D45" s="23"/>
      <c r="E45" s="23"/>
      <c r="F45" s="23"/>
      <c r="G45" s="23"/>
      <c r="H45" s="27">
        <f>F45*G45</f>
        <v>0</v>
      </c>
      <c r="I45" s="27"/>
      <c r="J45" s="27">
        <f t="shared" si="13"/>
        <v>0</v>
      </c>
      <c r="K45" s="27"/>
      <c r="L45" s="27"/>
      <c r="M45" s="27"/>
      <c r="N45" s="27">
        <f>L45*M45</f>
        <v>0</v>
      </c>
      <c r="O45" s="27"/>
      <c r="P45" s="27"/>
      <c r="Q45" s="27"/>
      <c r="R45" s="27">
        <f t="shared" si="15"/>
        <v>0</v>
      </c>
      <c r="S45" s="22"/>
    </row>
    <row r="46" spans="1:19" x14ac:dyDescent="0.2">
      <c r="A46" s="23"/>
      <c r="B46" s="24"/>
      <c r="C46" s="23"/>
      <c r="D46" s="23"/>
      <c r="E46" s="28" t="s">
        <v>40</v>
      </c>
      <c r="F46" s="23"/>
      <c r="G46" s="23"/>
      <c r="H46" s="29">
        <f>SUM(H34:H45)</f>
        <v>1.75</v>
      </c>
      <c r="I46" s="27"/>
      <c r="J46" s="29">
        <f>SUM(J35:J45)</f>
        <v>1050</v>
      </c>
      <c r="K46" s="27"/>
      <c r="L46" s="29">
        <f>SUM(L34:L45)</f>
        <v>0.25</v>
      </c>
      <c r="M46" s="27"/>
      <c r="N46" s="29">
        <f>SUM(N34:N45)</f>
        <v>100</v>
      </c>
      <c r="O46" s="27"/>
      <c r="P46" s="27"/>
      <c r="Q46" s="27"/>
      <c r="R46" s="29">
        <f>SUM(R34:R45)</f>
        <v>201.95999999999998</v>
      </c>
      <c r="S46" s="11">
        <f>J46+N46+R46</f>
        <v>1351.96</v>
      </c>
    </row>
    <row r="47" spans="1:19" x14ac:dyDescent="0.2">
      <c r="A47" s="23"/>
      <c r="B47" s="24"/>
      <c r="C47" s="23"/>
      <c r="D47" s="23"/>
      <c r="E47" s="28" t="s">
        <v>40</v>
      </c>
      <c r="F47" s="23"/>
      <c r="G47" s="23"/>
      <c r="H47" s="29">
        <f>H27+H33+H46</f>
        <v>16.25</v>
      </c>
      <c r="I47" s="27"/>
      <c r="J47" s="29">
        <f>J27+J33+J46</f>
        <v>9750</v>
      </c>
      <c r="K47" s="27"/>
      <c r="L47" s="29">
        <f>L27+L33+L46</f>
        <v>1.9</v>
      </c>
      <c r="M47" s="27"/>
      <c r="N47" s="29">
        <f>N27+N33+N46</f>
        <v>760</v>
      </c>
      <c r="O47" s="27"/>
      <c r="P47" s="27"/>
      <c r="Q47" s="27"/>
      <c r="R47" s="29">
        <f>R27+R33+R46</f>
        <v>4010.36</v>
      </c>
      <c r="S47" s="29">
        <f>SUM(S5:S46)</f>
        <v>14520.36</v>
      </c>
    </row>
    <row r="48" spans="1:19" x14ac:dyDescent="0.2">
      <c r="C48" s="16"/>
      <c r="R48" s="30">
        <f>J47+N47+R47</f>
        <v>14520.36</v>
      </c>
      <c r="S48" s="30" t="s">
        <v>0</v>
      </c>
    </row>
    <row r="50" spans="1:19" ht="20.25" x14ac:dyDescent="0.3">
      <c r="F50" t="s">
        <v>0</v>
      </c>
      <c r="H50" s="1" t="s">
        <v>55</v>
      </c>
      <c r="O50" s="31"/>
    </row>
    <row r="51" spans="1:19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"/>
      <c r="P51" s="32"/>
      <c r="Q51" s="32"/>
      <c r="R51" s="32"/>
      <c r="S51" s="32"/>
    </row>
    <row r="52" spans="1:19" x14ac:dyDescent="0.2">
      <c r="A52" s="33" t="s">
        <v>2</v>
      </c>
      <c r="B52" s="33" t="s">
        <v>3</v>
      </c>
      <c r="C52" s="33" t="s">
        <v>4</v>
      </c>
      <c r="D52" s="33" t="s">
        <v>5</v>
      </c>
      <c r="E52" s="33" t="s">
        <v>6</v>
      </c>
      <c r="F52" s="3" t="s">
        <v>7</v>
      </c>
      <c r="G52" s="3" t="s">
        <v>8</v>
      </c>
      <c r="H52" s="34" t="s">
        <v>9</v>
      </c>
      <c r="I52" s="34"/>
      <c r="J52" s="34"/>
      <c r="K52" s="33"/>
      <c r="L52" s="34" t="s">
        <v>10</v>
      </c>
      <c r="M52" s="34"/>
      <c r="N52" s="34"/>
      <c r="O52" s="34" t="s">
        <v>11</v>
      </c>
      <c r="P52" s="34"/>
      <c r="Q52" s="34"/>
      <c r="R52" s="34"/>
      <c r="S52" s="32"/>
    </row>
    <row r="53" spans="1:19" ht="25.5" x14ac:dyDescent="0.2">
      <c r="A53" s="35"/>
      <c r="B53" s="35"/>
      <c r="C53" s="35"/>
      <c r="D53" s="35"/>
      <c r="E53" s="35"/>
      <c r="F53" s="6"/>
      <c r="G53" s="6"/>
      <c r="H53" s="36" t="s">
        <v>12</v>
      </c>
      <c r="I53" s="7" t="s">
        <v>13</v>
      </c>
      <c r="J53" s="36" t="s">
        <v>14</v>
      </c>
      <c r="K53" s="37"/>
      <c r="L53" s="36" t="s">
        <v>12</v>
      </c>
      <c r="M53" s="36" t="s">
        <v>15</v>
      </c>
      <c r="N53" s="36" t="s">
        <v>14</v>
      </c>
      <c r="O53" s="7" t="s">
        <v>16</v>
      </c>
      <c r="P53" s="36" t="s">
        <v>12</v>
      </c>
      <c r="Q53" s="36" t="s">
        <v>15</v>
      </c>
      <c r="R53" s="36" t="s">
        <v>14</v>
      </c>
      <c r="S53" s="32"/>
    </row>
    <row r="54" spans="1:19" ht="31.5" x14ac:dyDescent="0.2">
      <c r="A54" s="38"/>
      <c r="B54" s="8"/>
      <c r="C54" s="38"/>
      <c r="D54" s="8"/>
      <c r="E54" s="9" t="s">
        <v>17</v>
      </c>
      <c r="F54" s="38"/>
      <c r="G54" s="38"/>
      <c r="H54" s="39">
        <f>F54*G54</f>
        <v>0</v>
      </c>
      <c r="I54" s="39"/>
      <c r="J54" s="39">
        <f>H54*I54</f>
        <v>0</v>
      </c>
      <c r="K54" s="39"/>
      <c r="L54" s="39"/>
      <c r="M54" s="39"/>
      <c r="N54" s="39">
        <f>L54*M54</f>
        <v>0</v>
      </c>
      <c r="O54" s="10"/>
      <c r="P54" s="39"/>
      <c r="Q54" s="39"/>
      <c r="R54" s="39">
        <f>P54*Q54</f>
        <v>0</v>
      </c>
      <c r="S54" s="40"/>
    </row>
    <row r="55" spans="1:19" ht="15" x14ac:dyDescent="0.2">
      <c r="A55" s="38"/>
      <c r="B55" s="8"/>
      <c r="C55" s="38"/>
      <c r="D55" s="38"/>
      <c r="E55" s="41" t="s">
        <v>18</v>
      </c>
      <c r="F55" s="38"/>
      <c r="G55" s="38"/>
      <c r="H55" s="39">
        <f>F55*G55</f>
        <v>0</v>
      </c>
      <c r="I55" s="39"/>
      <c r="J55" s="39">
        <f>H55*I55</f>
        <v>0</v>
      </c>
      <c r="K55" s="39"/>
      <c r="L55" s="39"/>
      <c r="M55" s="39"/>
      <c r="N55" s="39">
        <f>L55*M55</f>
        <v>0</v>
      </c>
      <c r="O55" s="10"/>
      <c r="P55" s="39"/>
      <c r="Q55" s="39"/>
      <c r="R55" s="39">
        <f t="shared" ref="R55:R65" si="16">P55*Q55</f>
        <v>0</v>
      </c>
      <c r="S55" s="40"/>
    </row>
    <row r="56" spans="1:19" ht="15" x14ac:dyDescent="0.2">
      <c r="A56" s="38"/>
      <c r="B56" s="8"/>
      <c r="C56" s="38"/>
      <c r="D56" s="38"/>
      <c r="E56" s="41"/>
      <c r="F56" s="38"/>
      <c r="G56" s="38"/>
      <c r="H56" s="39">
        <f t="shared" ref="H56:H64" si="17">F56*G56</f>
        <v>0</v>
      </c>
      <c r="I56" s="39"/>
      <c r="J56" s="39">
        <f t="shared" ref="J56:J64" si="18">H56*I56</f>
        <v>0</v>
      </c>
      <c r="K56" s="39"/>
      <c r="L56" s="39"/>
      <c r="M56" s="39"/>
      <c r="N56" s="39">
        <f t="shared" ref="N56:N64" si="19">L56*M56</f>
        <v>0</v>
      </c>
      <c r="O56" s="10"/>
      <c r="P56" s="39"/>
      <c r="Q56" s="39"/>
      <c r="R56" s="39">
        <f t="shared" si="16"/>
        <v>0</v>
      </c>
      <c r="S56" s="40"/>
    </row>
    <row r="57" spans="1:19" ht="102" x14ac:dyDescent="0.2">
      <c r="A57" s="38" t="s">
        <v>19</v>
      </c>
      <c r="B57" s="8" t="s">
        <v>56</v>
      </c>
      <c r="C57" s="42">
        <v>44632</v>
      </c>
      <c r="D57" s="38"/>
      <c r="E57" s="41" t="s">
        <v>57</v>
      </c>
      <c r="F57" s="38">
        <v>4</v>
      </c>
      <c r="G57" s="38">
        <v>2</v>
      </c>
      <c r="H57" s="39">
        <f t="shared" si="17"/>
        <v>8</v>
      </c>
      <c r="I57" s="39">
        <v>600</v>
      </c>
      <c r="J57" s="39">
        <f t="shared" si="18"/>
        <v>4800</v>
      </c>
      <c r="K57" s="39" t="s">
        <v>0</v>
      </c>
      <c r="L57" s="39"/>
      <c r="M57" s="39"/>
      <c r="N57" s="39">
        <f t="shared" si="19"/>
        <v>0</v>
      </c>
      <c r="O57" s="10" t="s">
        <v>58</v>
      </c>
      <c r="P57" s="39">
        <v>14</v>
      </c>
      <c r="Q57" s="39">
        <v>95</v>
      </c>
      <c r="R57" s="39">
        <f t="shared" si="16"/>
        <v>1330</v>
      </c>
      <c r="S57" s="40"/>
    </row>
    <row r="58" spans="1:19" ht="25.5" x14ac:dyDescent="0.2">
      <c r="A58" s="38"/>
      <c r="B58" s="8"/>
      <c r="C58" s="38"/>
      <c r="D58" s="38"/>
      <c r="E58" s="41"/>
      <c r="F58" s="38"/>
      <c r="G58" s="38"/>
      <c r="H58" s="39">
        <f t="shared" si="17"/>
        <v>0</v>
      </c>
      <c r="I58" s="39"/>
      <c r="J58" s="39">
        <f t="shared" si="18"/>
        <v>0</v>
      </c>
      <c r="K58" s="39"/>
      <c r="L58" s="39"/>
      <c r="M58" s="39"/>
      <c r="N58" s="39">
        <f t="shared" si="19"/>
        <v>0</v>
      </c>
      <c r="O58" s="10" t="s">
        <v>59</v>
      </c>
      <c r="P58" s="39">
        <v>1</v>
      </c>
      <c r="Q58" s="39">
        <v>26.78</v>
      </c>
      <c r="R58" s="39">
        <f t="shared" si="16"/>
        <v>26.78</v>
      </c>
      <c r="S58" s="40"/>
    </row>
    <row r="59" spans="1:19" ht="25.5" x14ac:dyDescent="0.2">
      <c r="A59" s="38"/>
      <c r="B59" s="8"/>
      <c r="C59" s="38"/>
      <c r="D59" s="38"/>
      <c r="E59" s="41"/>
      <c r="F59" s="38"/>
      <c r="G59" s="38"/>
      <c r="H59" s="39">
        <f t="shared" si="17"/>
        <v>0</v>
      </c>
      <c r="I59" s="39"/>
      <c r="J59" s="39">
        <f t="shared" si="18"/>
        <v>0</v>
      </c>
      <c r="K59" s="39"/>
      <c r="L59" s="39"/>
      <c r="M59" s="39"/>
      <c r="N59" s="39">
        <f t="shared" si="19"/>
        <v>0</v>
      </c>
      <c r="O59" s="10" t="s">
        <v>60</v>
      </c>
      <c r="P59" s="39">
        <v>3</v>
      </c>
      <c r="Q59" s="39">
        <v>272.8</v>
      </c>
      <c r="R59" s="39">
        <f t="shared" si="16"/>
        <v>818.40000000000009</v>
      </c>
      <c r="S59" s="40"/>
    </row>
    <row r="60" spans="1:19" ht="25.5" x14ac:dyDescent="0.2">
      <c r="A60" s="38"/>
      <c r="B60" s="8"/>
      <c r="C60" s="38"/>
      <c r="D60" s="38"/>
      <c r="E60" s="41"/>
      <c r="F60" s="38"/>
      <c r="G60" s="38"/>
      <c r="H60" s="39">
        <f t="shared" si="17"/>
        <v>0</v>
      </c>
      <c r="I60" s="39"/>
      <c r="J60" s="39">
        <f t="shared" si="18"/>
        <v>0</v>
      </c>
      <c r="K60" s="39"/>
      <c r="L60" s="39"/>
      <c r="M60" s="39"/>
      <c r="N60" s="39">
        <f t="shared" si="19"/>
        <v>0</v>
      </c>
      <c r="O60" s="10" t="s">
        <v>61</v>
      </c>
      <c r="P60" s="39">
        <v>2</v>
      </c>
      <c r="Q60" s="39">
        <v>9</v>
      </c>
      <c r="R60" s="39">
        <f t="shared" si="16"/>
        <v>18</v>
      </c>
      <c r="S60" s="40"/>
    </row>
    <row r="61" spans="1:19" ht="25.5" x14ac:dyDescent="0.2">
      <c r="A61" s="38"/>
      <c r="B61" s="8"/>
      <c r="C61" s="38"/>
      <c r="D61" s="38"/>
      <c r="E61" s="41"/>
      <c r="F61" s="38"/>
      <c r="G61" s="38"/>
      <c r="H61" s="39">
        <f t="shared" si="17"/>
        <v>0</v>
      </c>
      <c r="I61" s="39"/>
      <c r="J61" s="39">
        <f t="shared" si="18"/>
        <v>0</v>
      </c>
      <c r="K61" s="39"/>
      <c r="L61" s="39"/>
      <c r="M61" s="39"/>
      <c r="N61" s="39">
        <f t="shared" si="19"/>
        <v>0</v>
      </c>
      <c r="O61" s="10" t="s">
        <v>62</v>
      </c>
      <c r="P61" s="39">
        <v>8</v>
      </c>
      <c r="Q61" s="39">
        <v>82</v>
      </c>
      <c r="R61" s="39">
        <f t="shared" si="16"/>
        <v>656</v>
      </c>
      <c r="S61" s="40"/>
    </row>
    <row r="62" spans="1:19" ht="15" x14ac:dyDescent="0.2">
      <c r="A62" s="38"/>
      <c r="B62" s="8"/>
      <c r="C62" s="38"/>
      <c r="D62" s="38"/>
      <c r="E62" s="41"/>
      <c r="F62" s="38"/>
      <c r="G62" s="38"/>
      <c r="H62" s="39">
        <f t="shared" si="17"/>
        <v>0</v>
      </c>
      <c r="I62" s="39"/>
      <c r="J62" s="39">
        <f t="shared" si="18"/>
        <v>0</v>
      </c>
      <c r="K62" s="39"/>
      <c r="L62" s="39"/>
      <c r="M62" s="39"/>
      <c r="N62" s="39">
        <f t="shared" si="19"/>
        <v>0</v>
      </c>
      <c r="O62" s="10" t="s">
        <v>29</v>
      </c>
      <c r="P62" s="39">
        <v>2</v>
      </c>
      <c r="Q62" s="39">
        <v>75</v>
      </c>
      <c r="R62" s="39">
        <f t="shared" si="16"/>
        <v>150</v>
      </c>
      <c r="S62" s="40"/>
    </row>
    <row r="63" spans="1:19" ht="15" x14ac:dyDescent="0.2">
      <c r="A63" s="38"/>
      <c r="B63" s="8"/>
      <c r="C63" s="38"/>
      <c r="D63" s="38"/>
      <c r="E63" s="41"/>
      <c r="F63" s="38"/>
      <c r="G63" s="38"/>
      <c r="H63" s="39">
        <f t="shared" si="17"/>
        <v>0</v>
      </c>
      <c r="I63" s="39"/>
      <c r="J63" s="39">
        <f t="shared" si="18"/>
        <v>0</v>
      </c>
      <c r="K63" s="39"/>
      <c r="L63" s="39"/>
      <c r="M63" s="39"/>
      <c r="N63" s="39">
        <f t="shared" si="19"/>
        <v>0</v>
      </c>
      <c r="O63" s="10" t="s">
        <v>63</v>
      </c>
      <c r="P63" s="39">
        <v>2</v>
      </c>
      <c r="Q63" s="39">
        <v>44.5</v>
      </c>
      <c r="R63" s="39">
        <f t="shared" si="16"/>
        <v>89</v>
      </c>
      <c r="S63" s="40"/>
    </row>
    <row r="64" spans="1:19" ht="15" x14ac:dyDescent="0.2">
      <c r="A64" s="38"/>
      <c r="B64" s="8"/>
      <c r="C64" s="42"/>
      <c r="D64" s="38"/>
      <c r="E64" s="43"/>
      <c r="F64" s="38"/>
      <c r="G64" s="38"/>
      <c r="H64" s="39">
        <f t="shared" si="17"/>
        <v>0</v>
      </c>
      <c r="I64" s="39"/>
      <c r="J64" s="39">
        <f t="shared" si="18"/>
        <v>0</v>
      </c>
      <c r="K64" s="39"/>
      <c r="L64" s="39"/>
      <c r="M64" s="39"/>
      <c r="N64" s="39">
        <f t="shared" si="19"/>
        <v>0</v>
      </c>
      <c r="O64" s="10"/>
      <c r="P64" s="39"/>
      <c r="Q64" s="39"/>
      <c r="R64" s="39">
        <f t="shared" si="16"/>
        <v>0</v>
      </c>
      <c r="S64" s="44"/>
    </row>
    <row r="65" spans="1:19" x14ac:dyDescent="0.2">
      <c r="A65" s="38"/>
      <c r="B65" s="8"/>
      <c r="C65" s="38"/>
      <c r="D65" s="38"/>
      <c r="E65" s="38"/>
      <c r="F65" s="38"/>
      <c r="G65" s="38"/>
      <c r="H65" s="39">
        <f>F65*G65</f>
        <v>0</v>
      </c>
      <c r="I65" s="39"/>
      <c r="J65" s="39">
        <f>H65*I65</f>
        <v>0</v>
      </c>
      <c r="K65" s="39"/>
      <c r="L65" s="39"/>
      <c r="M65" s="39"/>
      <c r="N65" s="39">
        <f>L65*M65</f>
        <v>0</v>
      </c>
      <c r="O65" s="10"/>
      <c r="P65" s="39"/>
      <c r="Q65" s="39"/>
      <c r="R65" s="39">
        <f t="shared" si="16"/>
        <v>0</v>
      </c>
      <c r="S65" s="44"/>
    </row>
    <row r="66" spans="1:19" x14ac:dyDescent="0.2">
      <c r="A66" s="38"/>
      <c r="B66" s="8"/>
      <c r="C66" s="38"/>
      <c r="D66" s="38"/>
      <c r="E66" s="45" t="s">
        <v>40</v>
      </c>
      <c r="F66" s="38"/>
      <c r="G66" s="38"/>
      <c r="H66" s="46">
        <f>SUM(H54:H65)</f>
        <v>8</v>
      </c>
      <c r="I66" s="39"/>
      <c r="J66" s="46">
        <f>SUM(J54:J65)</f>
        <v>4800</v>
      </c>
      <c r="K66" s="39"/>
      <c r="L66" s="46">
        <f>SUM(L54:L65)</f>
        <v>0</v>
      </c>
      <c r="M66" s="39"/>
      <c r="N66" s="46">
        <f>SUM(N54:N65)</f>
        <v>0</v>
      </c>
      <c r="O66" s="10"/>
      <c r="P66" s="39"/>
      <c r="Q66" s="39"/>
      <c r="R66" s="46">
        <f>SUM(R54:R65)</f>
        <v>3088.1800000000003</v>
      </c>
      <c r="S66" s="40">
        <f>J66+N66+R66</f>
        <v>7888.18</v>
      </c>
    </row>
    <row r="67" spans="1:19" ht="15" x14ac:dyDescent="0.2">
      <c r="A67" s="38" t="s">
        <v>0</v>
      </c>
      <c r="B67" s="8"/>
      <c r="C67" s="38"/>
      <c r="D67" s="38"/>
      <c r="E67" s="41" t="s">
        <v>41</v>
      </c>
      <c r="F67" s="38"/>
      <c r="G67" s="38"/>
      <c r="H67" s="39">
        <f>F67*G67</f>
        <v>0</v>
      </c>
      <c r="I67" s="39"/>
      <c r="J67" s="39">
        <f>H67*I67</f>
        <v>0</v>
      </c>
      <c r="K67" s="39"/>
      <c r="L67" s="39"/>
      <c r="M67" s="39"/>
      <c r="N67" s="39">
        <f>L67*M67</f>
        <v>0</v>
      </c>
      <c r="O67" s="10"/>
      <c r="P67" s="39"/>
      <c r="Q67" s="39"/>
      <c r="R67" s="39">
        <f>P67</f>
        <v>0</v>
      </c>
      <c r="S67" s="47"/>
    </row>
    <row r="68" spans="1:19" ht="15" x14ac:dyDescent="0.2">
      <c r="A68" s="38"/>
      <c r="B68" s="8"/>
      <c r="C68" s="42"/>
      <c r="D68" s="38"/>
      <c r="E68" s="41" t="s">
        <v>42</v>
      </c>
      <c r="F68" s="38"/>
      <c r="G68" s="38"/>
      <c r="H68" s="39">
        <f t="shared" ref="H68:H70" si="20">F68*G68</f>
        <v>0</v>
      </c>
      <c r="I68" s="39"/>
      <c r="J68" s="39">
        <f>H68*I68</f>
        <v>0</v>
      </c>
      <c r="K68" s="39"/>
      <c r="L68" s="39"/>
      <c r="M68" s="39"/>
      <c r="N68" s="39">
        <f t="shared" ref="N68:N69" si="21">L68*M68</f>
        <v>0</v>
      </c>
      <c r="O68" s="10"/>
      <c r="P68" s="39"/>
      <c r="Q68" s="39"/>
      <c r="R68" s="39">
        <f>P68*Q68</f>
        <v>0</v>
      </c>
      <c r="S68" s="47"/>
    </row>
    <row r="69" spans="1:19" ht="15" x14ac:dyDescent="0.2">
      <c r="A69" s="38"/>
      <c r="B69" s="8"/>
      <c r="C69" s="38"/>
      <c r="D69" s="38"/>
      <c r="E69" s="41"/>
      <c r="F69" s="38"/>
      <c r="G69" s="38"/>
      <c r="H69" s="39">
        <f t="shared" si="20"/>
        <v>0</v>
      </c>
      <c r="I69" s="39"/>
      <c r="J69" s="39">
        <f>H69*I69</f>
        <v>0</v>
      </c>
      <c r="K69" s="39"/>
      <c r="L69" s="39"/>
      <c r="M69" s="39"/>
      <c r="N69" s="39">
        <f t="shared" si="21"/>
        <v>0</v>
      </c>
      <c r="O69" s="10"/>
      <c r="P69" s="39"/>
      <c r="Q69" s="39"/>
      <c r="R69" s="39">
        <f t="shared" ref="R69:R70" si="22">P69*Q69</f>
        <v>0</v>
      </c>
      <c r="S69" s="47"/>
    </row>
    <row r="70" spans="1:19" x14ac:dyDescent="0.2">
      <c r="A70" s="38"/>
      <c r="B70" s="8"/>
      <c r="C70" s="38"/>
      <c r="D70" s="38"/>
      <c r="E70" s="38"/>
      <c r="F70" s="38"/>
      <c r="G70" s="38"/>
      <c r="H70" s="39">
        <f t="shared" si="20"/>
        <v>0</v>
      </c>
      <c r="I70" s="39"/>
      <c r="J70" s="39">
        <f t="shared" ref="J70" si="23">H70*I70</f>
        <v>0</v>
      </c>
      <c r="K70" s="39"/>
      <c r="L70" s="39"/>
      <c r="M70" s="39"/>
      <c r="N70" s="39">
        <f>L70*M70</f>
        <v>0</v>
      </c>
      <c r="O70" s="10"/>
      <c r="P70" s="39"/>
      <c r="Q70" s="39"/>
      <c r="R70" s="39">
        <f t="shared" si="22"/>
        <v>0</v>
      </c>
      <c r="S70" s="40"/>
    </row>
    <row r="71" spans="1:19" x14ac:dyDescent="0.2">
      <c r="A71" s="38"/>
      <c r="B71" s="8"/>
      <c r="C71" s="38"/>
      <c r="D71" s="38"/>
      <c r="E71" s="45" t="s">
        <v>40</v>
      </c>
      <c r="F71" s="38"/>
      <c r="G71" s="38"/>
      <c r="H71" s="46">
        <f>SUM(H67:H70)</f>
        <v>0</v>
      </c>
      <c r="I71" s="39"/>
      <c r="J71" s="46">
        <f>SUM(J67:J70)</f>
        <v>0</v>
      </c>
      <c r="K71" s="39"/>
      <c r="L71" s="46">
        <f>SUM(L67:L70)</f>
        <v>0</v>
      </c>
      <c r="M71" s="39"/>
      <c r="N71" s="46">
        <f>SUM(N67:N70)</f>
        <v>0</v>
      </c>
      <c r="O71" s="10"/>
      <c r="P71" s="39"/>
      <c r="Q71" s="39"/>
      <c r="R71" s="46">
        <f>SUM(R67:R70)</f>
        <v>0</v>
      </c>
      <c r="S71" s="40">
        <f>J71+N71+R71</f>
        <v>0</v>
      </c>
    </row>
    <row r="72" spans="1:19" ht="15" x14ac:dyDescent="0.2">
      <c r="A72" s="38"/>
      <c r="B72" s="8"/>
      <c r="C72" s="38"/>
      <c r="D72" s="38"/>
      <c r="E72" s="41" t="s">
        <v>46</v>
      </c>
      <c r="F72" s="38"/>
      <c r="G72" s="38"/>
      <c r="H72" s="39">
        <f>F72*G72</f>
        <v>0</v>
      </c>
      <c r="I72" s="39"/>
      <c r="J72" s="39">
        <f>H72*I72</f>
        <v>0</v>
      </c>
      <c r="K72" s="39"/>
      <c r="L72" s="39"/>
      <c r="M72" s="39"/>
      <c r="N72" s="39">
        <f>L72*M72</f>
        <v>0</v>
      </c>
      <c r="O72" s="10"/>
      <c r="P72" s="39"/>
      <c r="Q72" s="39"/>
      <c r="R72" s="39">
        <f>P72*Q72</f>
        <v>0</v>
      </c>
      <c r="S72" s="47"/>
    </row>
    <row r="73" spans="1:19" ht="15" x14ac:dyDescent="0.2">
      <c r="A73" s="38"/>
      <c r="B73" s="8"/>
      <c r="C73" s="42"/>
      <c r="D73" s="38"/>
      <c r="E73" s="41"/>
      <c r="F73" s="38"/>
      <c r="G73" s="38"/>
      <c r="H73" s="39"/>
      <c r="I73" s="39"/>
      <c r="J73" s="39"/>
      <c r="K73" s="39"/>
      <c r="L73" s="39"/>
      <c r="M73" s="39"/>
      <c r="N73" s="39"/>
      <c r="O73" s="10"/>
      <c r="P73" s="39"/>
      <c r="Q73" s="39"/>
      <c r="R73" s="39"/>
      <c r="S73" s="47"/>
    </row>
    <row r="74" spans="1:19" ht="15" x14ac:dyDescent="0.2">
      <c r="A74" s="38"/>
      <c r="B74" s="8"/>
      <c r="C74" s="42"/>
      <c r="D74" s="38"/>
      <c r="E74" s="41"/>
      <c r="F74" s="38"/>
      <c r="G74" s="38"/>
      <c r="H74" s="39">
        <f>F74*G74</f>
        <v>0</v>
      </c>
      <c r="I74" s="39"/>
      <c r="J74" s="39">
        <f t="shared" ref="J74:J75" si="24">H74*I74</f>
        <v>0</v>
      </c>
      <c r="K74" s="39"/>
      <c r="L74" s="39"/>
      <c r="M74" s="39"/>
      <c r="N74" s="39">
        <f>L74*M74</f>
        <v>0</v>
      </c>
      <c r="O74" s="10"/>
      <c r="P74" s="39"/>
      <c r="Q74" s="39"/>
      <c r="R74" s="39">
        <f t="shared" ref="R74:R75" si="25">P74*Q74</f>
        <v>0</v>
      </c>
      <c r="S74" s="47"/>
    </row>
    <row r="75" spans="1:19" x14ac:dyDescent="0.2">
      <c r="A75" s="38"/>
      <c r="B75" s="8"/>
      <c r="C75" s="38"/>
      <c r="D75" s="38"/>
      <c r="E75" s="38"/>
      <c r="F75" s="38"/>
      <c r="G75" s="38"/>
      <c r="H75" s="39">
        <f>F75*G75</f>
        <v>0</v>
      </c>
      <c r="I75" s="39"/>
      <c r="J75" s="39">
        <f t="shared" si="24"/>
        <v>0</v>
      </c>
      <c r="K75" s="39"/>
      <c r="L75" s="39"/>
      <c r="M75" s="39"/>
      <c r="N75" s="39">
        <f>L75*M75</f>
        <v>0</v>
      </c>
      <c r="O75" s="10"/>
      <c r="P75" s="39"/>
      <c r="Q75" s="39"/>
      <c r="R75" s="39">
        <f t="shared" si="25"/>
        <v>0</v>
      </c>
      <c r="S75" s="47"/>
    </row>
    <row r="76" spans="1:19" x14ac:dyDescent="0.2">
      <c r="A76" s="38"/>
      <c r="B76" s="8"/>
      <c r="C76" s="38"/>
      <c r="D76" s="38"/>
      <c r="E76" s="45" t="s">
        <v>40</v>
      </c>
      <c r="F76" s="38"/>
      <c r="G76" s="38"/>
      <c r="H76" s="46">
        <f>SUM(H72:H75)</f>
        <v>0</v>
      </c>
      <c r="I76" s="39"/>
      <c r="J76" s="46">
        <f>SUM(J73:J75)</f>
        <v>0</v>
      </c>
      <c r="K76" s="39"/>
      <c r="L76" s="46">
        <f>SUM(L72:L75)</f>
        <v>0</v>
      </c>
      <c r="M76" s="39"/>
      <c r="N76" s="46">
        <f>SUM(N72:N75)</f>
        <v>0</v>
      </c>
      <c r="O76" s="10"/>
      <c r="P76" s="39"/>
      <c r="Q76" s="39"/>
      <c r="R76" s="46">
        <f>SUM(R72:R75)</f>
        <v>0</v>
      </c>
      <c r="S76" s="40">
        <f>J76+N76+R76</f>
        <v>0</v>
      </c>
    </row>
    <row r="77" spans="1:19" x14ac:dyDescent="0.2">
      <c r="A77" s="38"/>
      <c r="B77" s="8"/>
      <c r="C77" s="38"/>
      <c r="D77" s="38"/>
      <c r="E77" s="45" t="s">
        <v>40</v>
      </c>
      <c r="F77" s="38"/>
      <c r="G77" s="38"/>
      <c r="H77" s="46">
        <f>H66+H71+H76</f>
        <v>8</v>
      </c>
      <c r="I77" s="39"/>
      <c r="J77" s="46">
        <f>J66+J71+J76</f>
        <v>4800</v>
      </c>
      <c r="K77" s="39"/>
      <c r="L77" s="46">
        <f>L66+L71+L76</f>
        <v>0</v>
      </c>
      <c r="M77" s="39"/>
      <c r="N77" s="46">
        <f>N66+N71+N76</f>
        <v>0</v>
      </c>
      <c r="O77" s="10"/>
      <c r="P77" s="39"/>
      <c r="Q77" s="39"/>
      <c r="R77" s="46">
        <f>R66+R71+R76</f>
        <v>3088.1800000000003</v>
      </c>
      <c r="S77" s="46">
        <f>SUM(S54:S76)</f>
        <v>7888.18</v>
      </c>
    </row>
    <row r="78" spans="1:19" x14ac:dyDescent="0.2">
      <c r="A78" s="32"/>
      <c r="B78" s="32"/>
      <c r="C78" s="48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2"/>
      <c r="P78" s="32"/>
      <c r="Q78" s="32"/>
      <c r="R78" s="49">
        <f>J77+N77+R77</f>
        <v>7888.18</v>
      </c>
      <c r="S78" s="49" t="s">
        <v>0</v>
      </c>
    </row>
    <row r="81" spans="1:19" ht="20.25" x14ac:dyDescent="0.3">
      <c r="F81" t="s">
        <v>0</v>
      </c>
      <c r="H81" s="1" t="s">
        <v>64</v>
      </c>
    </row>
    <row r="83" spans="1:19" x14ac:dyDescent="0.2">
      <c r="A83" s="50" t="s">
        <v>2</v>
      </c>
      <c r="B83" s="50" t="s">
        <v>3</v>
      </c>
      <c r="C83" s="50" t="s">
        <v>4</v>
      </c>
      <c r="D83" s="50" t="s">
        <v>5</v>
      </c>
      <c r="E83" s="50" t="s">
        <v>6</v>
      </c>
      <c r="F83" s="51" t="s">
        <v>7</v>
      </c>
      <c r="G83" s="51" t="s">
        <v>8</v>
      </c>
      <c r="H83" s="52" t="s">
        <v>9</v>
      </c>
      <c r="I83" s="52"/>
      <c r="J83" s="52"/>
      <c r="K83" s="50"/>
      <c r="L83" s="52" t="s">
        <v>10</v>
      </c>
      <c r="M83" s="52"/>
      <c r="N83" s="52"/>
      <c r="O83" s="52" t="s">
        <v>11</v>
      </c>
      <c r="P83" s="52"/>
      <c r="Q83" s="52"/>
      <c r="R83" s="52"/>
    </row>
    <row r="84" spans="1:19" ht="25.5" x14ac:dyDescent="0.2">
      <c r="A84" s="53"/>
      <c r="B84" s="53"/>
      <c r="C84" s="53"/>
      <c r="D84" s="53"/>
      <c r="E84" s="53"/>
      <c r="F84" s="54"/>
      <c r="G84" s="54"/>
      <c r="H84" s="55" t="s">
        <v>12</v>
      </c>
      <c r="I84" s="56" t="s">
        <v>13</v>
      </c>
      <c r="J84" s="55" t="s">
        <v>14</v>
      </c>
      <c r="K84" s="57"/>
      <c r="L84" s="55" t="s">
        <v>12</v>
      </c>
      <c r="M84" s="55" t="s">
        <v>15</v>
      </c>
      <c r="N84" s="55" t="s">
        <v>14</v>
      </c>
      <c r="O84" s="56" t="s">
        <v>16</v>
      </c>
      <c r="P84" s="55" t="s">
        <v>12</v>
      </c>
      <c r="Q84" s="55" t="s">
        <v>15</v>
      </c>
      <c r="R84" s="55" t="s">
        <v>14</v>
      </c>
    </row>
    <row r="85" spans="1:19" ht="31.5" x14ac:dyDescent="0.2">
      <c r="A85" s="23"/>
      <c r="B85" s="24"/>
      <c r="C85" s="23"/>
      <c r="D85" s="24"/>
      <c r="E85" s="9" t="s">
        <v>17</v>
      </c>
      <c r="F85" s="23"/>
      <c r="G85" s="23"/>
      <c r="H85" s="27">
        <f>F85*G85</f>
        <v>0</v>
      </c>
      <c r="I85" s="27"/>
      <c r="J85" s="27">
        <f>H85*I85</f>
        <v>0</v>
      </c>
      <c r="K85" s="27"/>
      <c r="L85" s="27"/>
      <c r="M85" s="27"/>
      <c r="N85" s="27">
        <f>L85*M85</f>
        <v>0</v>
      </c>
      <c r="O85" s="27"/>
      <c r="P85" s="27"/>
      <c r="Q85" s="27"/>
      <c r="R85" s="27">
        <f>P85*Q85</f>
        <v>0</v>
      </c>
      <c r="S85" s="11"/>
    </row>
    <row r="86" spans="1:19" ht="15" x14ac:dyDescent="0.2">
      <c r="A86" s="23"/>
      <c r="B86" s="24"/>
      <c r="C86" s="23"/>
      <c r="D86" s="23"/>
      <c r="E86" s="26" t="s">
        <v>18</v>
      </c>
      <c r="F86" s="23"/>
      <c r="G86" s="23"/>
      <c r="H86" s="27">
        <f>F86*G86</f>
        <v>0</v>
      </c>
      <c r="I86" s="27"/>
      <c r="J86" s="27">
        <f>H86*I86</f>
        <v>0</v>
      </c>
      <c r="K86" s="27"/>
      <c r="L86" s="27"/>
      <c r="M86" s="27"/>
      <c r="N86" s="27">
        <f>L86*M86</f>
        <v>0</v>
      </c>
      <c r="O86" s="27"/>
      <c r="P86" s="27"/>
      <c r="Q86" s="27"/>
      <c r="R86" s="27">
        <f t="shared" ref="R86:R88" si="26">P86*Q86</f>
        <v>0</v>
      </c>
      <c r="S86" s="11"/>
    </row>
    <row r="87" spans="1:19" ht="15" x14ac:dyDescent="0.2">
      <c r="A87" s="23"/>
      <c r="B87" s="24"/>
      <c r="C87" s="25"/>
      <c r="D87" s="23"/>
      <c r="E87" s="58"/>
      <c r="F87" s="23"/>
      <c r="G87" s="23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15"/>
    </row>
    <row r="88" spans="1:19" x14ac:dyDescent="0.2">
      <c r="A88" s="23"/>
      <c r="B88" s="24"/>
      <c r="C88" s="23"/>
      <c r="D88" s="23"/>
      <c r="E88" s="23"/>
      <c r="F88" s="23"/>
      <c r="G88" s="23"/>
      <c r="H88" s="27">
        <f>F88*G88</f>
        <v>0</v>
      </c>
      <c r="I88" s="27"/>
      <c r="J88" s="27">
        <f>H88*I88</f>
        <v>0</v>
      </c>
      <c r="K88" s="27"/>
      <c r="L88" s="27"/>
      <c r="M88" s="27"/>
      <c r="N88" s="27">
        <f>L88*M88</f>
        <v>0</v>
      </c>
      <c r="O88" s="27"/>
      <c r="P88" s="27"/>
      <c r="Q88" s="27"/>
      <c r="R88" s="27">
        <f t="shared" si="26"/>
        <v>0</v>
      </c>
      <c r="S88" s="15"/>
    </row>
    <row r="89" spans="1:19" x14ac:dyDescent="0.2">
      <c r="A89" s="23"/>
      <c r="B89" s="24"/>
      <c r="C89" s="23"/>
      <c r="D89" s="23"/>
      <c r="E89" s="28" t="s">
        <v>40</v>
      </c>
      <c r="F89" s="23"/>
      <c r="G89" s="23"/>
      <c r="H89" s="29">
        <f>SUM(H85:H88)</f>
        <v>0</v>
      </c>
      <c r="I89" s="27"/>
      <c r="J89" s="29">
        <f>SUM(J85:J88)</f>
        <v>0</v>
      </c>
      <c r="K89" s="27"/>
      <c r="L89" s="29">
        <f>SUM(L85:L88)</f>
        <v>0</v>
      </c>
      <c r="M89" s="27"/>
      <c r="N89" s="29">
        <f>SUM(N85:N88)</f>
        <v>0</v>
      </c>
      <c r="O89" s="27"/>
      <c r="P89" s="27"/>
      <c r="Q89" s="27"/>
      <c r="R89" s="29">
        <f>SUM(R85:R88)</f>
        <v>0</v>
      </c>
      <c r="S89" s="11">
        <f>J89+N89+R89</f>
        <v>0</v>
      </c>
    </row>
    <row r="90" spans="1:19" ht="15" x14ac:dyDescent="0.2">
      <c r="A90" s="23" t="s">
        <v>0</v>
      </c>
      <c r="B90" s="24"/>
      <c r="C90" s="23"/>
      <c r="D90" s="23"/>
      <c r="E90" s="26" t="s">
        <v>41</v>
      </c>
      <c r="F90" s="23"/>
      <c r="G90" s="23"/>
      <c r="H90" s="27">
        <f>F90*G90</f>
        <v>0</v>
      </c>
      <c r="I90" s="27"/>
      <c r="J90" s="27">
        <f>H90*I90</f>
        <v>0</v>
      </c>
      <c r="K90" s="27"/>
      <c r="L90" s="27"/>
      <c r="M90" s="27"/>
      <c r="N90" s="27">
        <f>L90*M90</f>
        <v>0</v>
      </c>
      <c r="O90" s="27"/>
      <c r="P90" s="27"/>
      <c r="Q90" s="27"/>
      <c r="R90" s="27">
        <f>P90</f>
        <v>0</v>
      </c>
      <c r="S90" s="22"/>
    </row>
    <row r="91" spans="1:19" ht="15" x14ac:dyDescent="0.2">
      <c r="A91" s="23"/>
      <c r="B91" s="24"/>
      <c r="C91" s="25"/>
      <c r="D91" s="23"/>
      <c r="E91" s="26" t="s">
        <v>42</v>
      </c>
      <c r="F91" s="23"/>
      <c r="G91" s="23"/>
      <c r="H91" s="27">
        <f t="shared" ref="H91:H93" si="27">F91*G91</f>
        <v>0</v>
      </c>
      <c r="I91" s="27"/>
      <c r="J91" s="27">
        <f>H91*I91</f>
        <v>0</v>
      </c>
      <c r="K91" s="27"/>
      <c r="L91" s="27"/>
      <c r="M91" s="27"/>
      <c r="N91" s="27">
        <f t="shared" ref="N91:N92" si="28">L91*M91</f>
        <v>0</v>
      </c>
      <c r="O91" s="27"/>
      <c r="P91" s="27"/>
      <c r="Q91" s="27"/>
      <c r="R91" s="27">
        <f>P91*Q91</f>
        <v>0</v>
      </c>
      <c r="S91" s="22"/>
    </row>
    <row r="92" spans="1:19" ht="15" x14ac:dyDescent="0.2">
      <c r="A92" s="23"/>
      <c r="B92" s="24"/>
      <c r="C92" s="23"/>
      <c r="D92" s="23"/>
      <c r="E92" s="26"/>
      <c r="F92" s="23"/>
      <c r="G92" s="23"/>
      <c r="H92" s="27">
        <f t="shared" si="27"/>
        <v>0</v>
      </c>
      <c r="I92" s="27"/>
      <c r="J92" s="27">
        <f>H92*I92</f>
        <v>0</v>
      </c>
      <c r="K92" s="27"/>
      <c r="L92" s="27"/>
      <c r="M92" s="27"/>
      <c r="N92" s="27">
        <f t="shared" si="28"/>
        <v>0</v>
      </c>
      <c r="O92" s="27"/>
      <c r="P92" s="27"/>
      <c r="Q92" s="27"/>
      <c r="R92" s="27">
        <f t="shared" ref="R92:R93" si="29">P92*Q92</f>
        <v>0</v>
      </c>
      <c r="S92" s="22"/>
    </row>
    <row r="93" spans="1:19" x14ac:dyDescent="0.2">
      <c r="A93" s="23"/>
      <c r="B93" s="24"/>
      <c r="C93" s="23"/>
      <c r="D93" s="23"/>
      <c r="E93" s="23"/>
      <c r="F93" s="23"/>
      <c r="G93" s="23"/>
      <c r="H93" s="27">
        <f t="shared" si="27"/>
        <v>0</v>
      </c>
      <c r="I93" s="27"/>
      <c r="J93" s="27">
        <f t="shared" ref="J93" si="30">H93*I93</f>
        <v>0</v>
      </c>
      <c r="K93" s="27"/>
      <c r="L93" s="27"/>
      <c r="M93" s="27"/>
      <c r="N93" s="27">
        <f>L93*M93</f>
        <v>0</v>
      </c>
      <c r="O93" s="27"/>
      <c r="P93" s="27"/>
      <c r="Q93" s="27"/>
      <c r="R93" s="27">
        <f t="shared" si="29"/>
        <v>0</v>
      </c>
      <c r="S93" s="11"/>
    </row>
    <row r="94" spans="1:19" x14ac:dyDescent="0.2">
      <c r="A94" s="23"/>
      <c r="B94" s="24"/>
      <c r="C94" s="23"/>
      <c r="D94" s="23"/>
      <c r="E94" s="28" t="s">
        <v>40</v>
      </c>
      <c r="F94" s="23"/>
      <c r="G94" s="23"/>
      <c r="H94" s="29">
        <f>SUM(H90:H93)</f>
        <v>0</v>
      </c>
      <c r="I94" s="27"/>
      <c r="J94" s="29">
        <f>SUM(J90:J93)</f>
        <v>0</v>
      </c>
      <c r="K94" s="27"/>
      <c r="L94" s="29">
        <f>SUM(L90:L93)</f>
        <v>0</v>
      </c>
      <c r="M94" s="27"/>
      <c r="N94" s="29">
        <f>SUM(N90:N93)</f>
        <v>0</v>
      </c>
      <c r="O94" s="27"/>
      <c r="P94" s="27"/>
      <c r="Q94" s="27"/>
      <c r="R94" s="29">
        <f>SUM(R90:R93)</f>
        <v>0</v>
      </c>
      <c r="S94" s="11">
        <f>J94+N94+R94</f>
        <v>0</v>
      </c>
    </row>
    <row r="95" spans="1:19" ht="15" x14ac:dyDescent="0.2">
      <c r="A95" s="23"/>
      <c r="B95" s="24"/>
      <c r="C95" s="23"/>
      <c r="D95" s="23"/>
      <c r="E95" s="26" t="s">
        <v>46</v>
      </c>
      <c r="F95" s="23"/>
      <c r="G95" s="23"/>
      <c r="H95" s="27">
        <f>F95*G95</f>
        <v>0</v>
      </c>
      <c r="I95" s="27"/>
      <c r="J95" s="27">
        <f>H95*I95</f>
        <v>0</v>
      </c>
      <c r="K95" s="27"/>
      <c r="L95" s="27"/>
      <c r="M95" s="27"/>
      <c r="N95" s="27">
        <f>L95*M95</f>
        <v>0</v>
      </c>
      <c r="O95" s="27"/>
      <c r="P95" s="27"/>
      <c r="Q95" s="27"/>
      <c r="R95" s="27">
        <f>P95*Q95</f>
        <v>0</v>
      </c>
      <c r="S95" s="22"/>
    </row>
    <row r="96" spans="1:19" ht="15" x14ac:dyDescent="0.2">
      <c r="A96" s="23"/>
      <c r="B96" s="24"/>
      <c r="C96" s="25"/>
      <c r="D96" s="23"/>
      <c r="E96" s="26"/>
      <c r="F96" s="23"/>
      <c r="G96" s="23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2"/>
    </row>
    <row r="97" spans="1:19" ht="15" x14ac:dyDescent="0.2">
      <c r="A97" s="23"/>
      <c r="B97" s="24"/>
      <c r="C97" s="25"/>
      <c r="D97" s="23"/>
      <c r="E97" s="26"/>
      <c r="F97" s="23"/>
      <c r="G97" s="23"/>
      <c r="H97" s="27">
        <f>F97*G97</f>
        <v>0</v>
      </c>
      <c r="I97" s="27"/>
      <c r="J97" s="27">
        <f t="shared" ref="J97:J98" si="31">H97*I97</f>
        <v>0</v>
      </c>
      <c r="K97" s="27"/>
      <c r="L97" s="27"/>
      <c r="M97" s="27"/>
      <c r="N97" s="27">
        <f>L97*M97</f>
        <v>0</v>
      </c>
      <c r="O97" s="27"/>
      <c r="P97" s="27"/>
      <c r="Q97" s="27"/>
      <c r="R97" s="27">
        <f t="shared" ref="R97:R98" si="32">P97*Q97</f>
        <v>0</v>
      </c>
      <c r="S97" s="22"/>
    </row>
    <row r="98" spans="1:19" x14ac:dyDescent="0.2">
      <c r="A98" s="23"/>
      <c r="B98" s="24"/>
      <c r="C98" s="23"/>
      <c r="D98" s="23"/>
      <c r="E98" s="23"/>
      <c r="F98" s="23"/>
      <c r="G98" s="23"/>
      <c r="H98" s="27">
        <f>F98*G98</f>
        <v>0</v>
      </c>
      <c r="I98" s="27"/>
      <c r="J98" s="27">
        <f t="shared" si="31"/>
        <v>0</v>
      </c>
      <c r="K98" s="27"/>
      <c r="L98" s="27"/>
      <c r="M98" s="27"/>
      <c r="N98" s="27">
        <f>L98*M98</f>
        <v>0</v>
      </c>
      <c r="O98" s="27"/>
      <c r="P98" s="27"/>
      <c r="Q98" s="27"/>
      <c r="R98" s="27">
        <f t="shared" si="32"/>
        <v>0</v>
      </c>
      <c r="S98" s="22"/>
    </row>
    <row r="99" spans="1:19" x14ac:dyDescent="0.2">
      <c r="A99" s="23"/>
      <c r="B99" s="24"/>
      <c r="C99" s="23"/>
      <c r="D99" s="23"/>
      <c r="E99" s="28" t="s">
        <v>40</v>
      </c>
      <c r="F99" s="23"/>
      <c r="G99" s="23"/>
      <c r="H99" s="29">
        <f>SUM(H95:H98)</f>
        <v>0</v>
      </c>
      <c r="I99" s="27"/>
      <c r="J99" s="29">
        <f>SUM(J96:J98)</f>
        <v>0</v>
      </c>
      <c r="K99" s="27"/>
      <c r="L99" s="29">
        <f>SUM(L95:L98)</f>
        <v>0</v>
      </c>
      <c r="M99" s="27"/>
      <c r="N99" s="29">
        <f>SUM(N95:N98)</f>
        <v>0</v>
      </c>
      <c r="O99" s="27"/>
      <c r="P99" s="27"/>
      <c r="Q99" s="27"/>
      <c r="R99" s="29">
        <f>SUM(R95:R98)</f>
        <v>0</v>
      </c>
      <c r="S99" s="11">
        <f>J99+N99+R99</f>
        <v>0</v>
      </c>
    </row>
    <row r="100" spans="1:19" x14ac:dyDescent="0.2">
      <c r="A100" s="23"/>
      <c r="B100" s="24"/>
      <c r="C100" s="23"/>
      <c r="D100" s="23"/>
      <c r="E100" s="28" t="s">
        <v>40</v>
      </c>
      <c r="F100" s="23"/>
      <c r="G100" s="23"/>
      <c r="H100" s="29">
        <f>H89+H94+H99</f>
        <v>0</v>
      </c>
      <c r="I100" s="27"/>
      <c r="J100" s="29">
        <f>J89+J94+J99</f>
        <v>0</v>
      </c>
      <c r="K100" s="27"/>
      <c r="L100" s="29">
        <f>L89+L94+L99</f>
        <v>0</v>
      </c>
      <c r="M100" s="27"/>
      <c r="N100" s="29">
        <f>N89+N94+N99</f>
        <v>0</v>
      </c>
      <c r="O100" s="27"/>
      <c r="P100" s="27"/>
      <c r="Q100" s="27"/>
      <c r="R100" s="29">
        <f>R89+R94+R99</f>
        <v>0</v>
      </c>
      <c r="S100" s="29">
        <f>SUM(S85:S99)</f>
        <v>0</v>
      </c>
    </row>
    <row r="101" spans="1:19" x14ac:dyDescent="0.2">
      <c r="C101" s="16"/>
      <c r="R101" s="30">
        <f>J100+N100+R100</f>
        <v>0</v>
      </c>
      <c r="S101" s="30" t="s">
        <v>0</v>
      </c>
    </row>
    <row r="103" spans="1:19" ht="20.25" x14ac:dyDescent="0.3">
      <c r="F103" t="s">
        <v>0</v>
      </c>
      <c r="H103" s="1" t="s">
        <v>65</v>
      </c>
    </row>
    <row r="104" spans="1:19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9" x14ac:dyDescent="0.2">
      <c r="A105" s="3" t="s">
        <v>2</v>
      </c>
      <c r="B105" s="3" t="s">
        <v>3</v>
      </c>
      <c r="C105" s="3" t="s">
        <v>4</v>
      </c>
      <c r="D105" s="3" t="s">
        <v>5</v>
      </c>
      <c r="E105" s="3" t="s">
        <v>6</v>
      </c>
      <c r="F105" s="3" t="s">
        <v>7</v>
      </c>
      <c r="G105" s="3" t="s">
        <v>8</v>
      </c>
      <c r="H105" s="4" t="s">
        <v>9</v>
      </c>
      <c r="I105" s="4"/>
      <c r="J105" s="4"/>
      <c r="K105" s="3"/>
      <c r="L105" s="4" t="s">
        <v>10</v>
      </c>
      <c r="M105" s="4"/>
      <c r="N105" s="4"/>
      <c r="O105" s="4" t="s">
        <v>11</v>
      </c>
      <c r="P105" s="4"/>
      <c r="Q105" s="4"/>
      <c r="R105" s="4"/>
    </row>
    <row r="106" spans="1:19" ht="25.5" x14ac:dyDescent="0.2">
      <c r="A106" s="5"/>
      <c r="B106" s="5"/>
      <c r="C106" s="5"/>
      <c r="D106" s="5"/>
      <c r="E106" s="5"/>
      <c r="F106" s="6"/>
      <c r="G106" s="6"/>
      <c r="H106" s="7" t="s">
        <v>12</v>
      </c>
      <c r="I106" s="7" t="s">
        <v>13</v>
      </c>
      <c r="J106" s="7" t="s">
        <v>14</v>
      </c>
      <c r="K106" s="6"/>
      <c r="L106" s="7" t="s">
        <v>12</v>
      </c>
      <c r="M106" s="7" t="s">
        <v>15</v>
      </c>
      <c r="N106" s="7" t="s">
        <v>14</v>
      </c>
      <c r="O106" s="7" t="s">
        <v>16</v>
      </c>
      <c r="P106" s="7" t="s">
        <v>12</v>
      </c>
      <c r="Q106" s="7" t="s">
        <v>15</v>
      </c>
      <c r="R106" s="7" t="s">
        <v>14</v>
      </c>
    </row>
    <row r="107" spans="1:19" ht="31.5" x14ac:dyDescent="0.2">
      <c r="A107" s="8"/>
      <c r="B107" s="8"/>
      <c r="C107" s="8"/>
      <c r="D107" s="8"/>
      <c r="E107" s="9" t="s">
        <v>17</v>
      </c>
      <c r="F107" s="8"/>
      <c r="G107" s="8"/>
      <c r="H107" s="10">
        <f>F107*G107</f>
        <v>0</v>
      </c>
      <c r="I107" s="10"/>
      <c r="J107" s="10">
        <f>H107*I107</f>
        <v>0</v>
      </c>
      <c r="K107" s="10"/>
      <c r="L107" s="10"/>
      <c r="M107" s="10"/>
      <c r="N107" s="10">
        <f>L107*M107</f>
        <v>0</v>
      </c>
      <c r="O107" s="10"/>
      <c r="P107" s="10"/>
      <c r="Q107" s="10"/>
      <c r="R107" s="10">
        <f>P107*Q107</f>
        <v>0</v>
      </c>
      <c r="S107" s="11"/>
    </row>
    <row r="108" spans="1:19" ht="15" x14ac:dyDescent="0.2">
      <c r="A108" s="8"/>
      <c r="B108" s="8"/>
      <c r="C108" s="8"/>
      <c r="D108" s="8"/>
      <c r="E108" s="12" t="s">
        <v>18</v>
      </c>
      <c r="F108" s="8"/>
      <c r="G108" s="8"/>
      <c r="H108" s="10">
        <f>F108*G108</f>
        <v>0</v>
      </c>
      <c r="I108" s="10"/>
      <c r="J108" s="10">
        <f>H108*I108</f>
        <v>0</v>
      </c>
      <c r="K108" s="10"/>
      <c r="L108" s="10"/>
      <c r="M108" s="10"/>
      <c r="N108" s="10">
        <f>L108*M108</f>
        <v>0</v>
      </c>
      <c r="O108" s="10"/>
      <c r="P108" s="10"/>
      <c r="Q108" s="10"/>
      <c r="R108" s="10">
        <f t="shared" ref="R108:R122" si="33">P108*Q108</f>
        <v>0</v>
      </c>
      <c r="S108" s="11"/>
    </row>
    <row r="109" spans="1:19" ht="15" x14ac:dyDescent="0.2">
      <c r="A109" s="8"/>
      <c r="B109" s="8"/>
      <c r="C109" s="8"/>
      <c r="D109" s="8"/>
      <c r="E109" s="12"/>
      <c r="F109" s="8"/>
      <c r="G109" s="8"/>
      <c r="H109" s="10">
        <f t="shared" ref="H109:H122" si="34">F109*G109</f>
        <v>0</v>
      </c>
      <c r="I109" s="10"/>
      <c r="J109" s="10">
        <f t="shared" ref="J109:J122" si="35">H109*I109</f>
        <v>0</v>
      </c>
      <c r="K109" s="10"/>
      <c r="L109" s="10"/>
      <c r="M109" s="10"/>
      <c r="N109" s="10">
        <f t="shared" ref="N109:N122" si="36">L109*M109</f>
        <v>0</v>
      </c>
      <c r="O109" s="10"/>
      <c r="P109" s="10"/>
      <c r="Q109" s="10"/>
      <c r="R109" s="10">
        <f t="shared" si="33"/>
        <v>0</v>
      </c>
      <c r="S109" s="11"/>
    </row>
    <row r="110" spans="1:19" ht="38.25" x14ac:dyDescent="0.2">
      <c r="A110" s="8" t="s">
        <v>19</v>
      </c>
      <c r="B110" s="18" t="s">
        <v>66</v>
      </c>
      <c r="C110" s="13">
        <v>44699</v>
      </c>
      <c r="D110" s="8"/>
      <c r="E110" s="12" t="s">
        <v>38</v>
      </c>
      <c r="F110" s="8">
        <v>1</v>
      </c>
      <c r="G110" s="8">
        <v>1</v>
      </c>
      <c r="H110" s="10">
        <f t="shared" si="34"/>
        <v>1</v>
      </c>
      <c r="I110" s="10">
        <v>600</v>
      </c>
      <c r="J110" s="10">
        <f t="shared" si="35"/>
        <v>600</v>
      </c>
      <c r="K110" s="10" t="s">
        <v>67</v>
      </c>
      <c r="L110" s="10">
        <v>0.5</v>
      </c>
      <c r="M110" s="10">
        <v>450</v>
      </c>
      <c r="N110" s="10">
        <f t="shared" si="36"/>
        <v>225</v>
      </c>
      <c r="O110" s="10"/>
      <c r="P110" s="10"/>
      <c r="Q110" s="10"/>
      <c r="R110" s="10">
        <f t="shared" si="33"/>
        <v>0</v>
      </c>
      <c r="S110" s="11"/>
    </row>
    <row r="111" spans="1:19" ht="15" x14ac:dyDescent="0.2">
      <c r="A111" s="8"/>
      <c r="B111" s="8"/>
      <c r="C111" s="8"/>
      <c r="D111" s="8"/>
      <c r="E111" s="12"/>
      <c r="F111" s="8"/>
      <c r="G111" s="8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</row>
    <row r="112" spans="1:19" ht="25.5" x14ac:dyDescent="0.2">
      <c r="A112" s="8" t="s">
        <v>31</v>
      </c>
      <c r="B112" s="18" t="s">
        <v>68</v>
      </c>
      <c r="C112" s="13">
        <v>44688</v>
      </c>
      <c r="D112" s="8"/>
      <c r="E112" s="12" t="s">
        <v>21</v>
      </c>
      <c r="F112" s="8">
        <v>2</v>
      </c>
      <c r="G112" s="8">
        <v>2</v>
      </c>
      <c r="H112" s="10">
        <f t="shared" si="34"/>
        <v>4</v>
      </c>
      <c r="I112" s="10">
        <v>600</v>
      </c>
      <c r="J112" s="10">
        <f t="shared" si="35"/>
        <v>2400</v>
      </c>
      <c r="K112" s="10" t="s">
        <v>22</v>
      </c>
      <c r="L112" s="10">
        <v>0.5</v>
      </c>
      <c r="M112" s="10">
        <v>400</v>
      </c>
      <c r="N112" s="10">
        <f t="shared" si="36"/>
        <v>200</v>
      </c>
      <c r="O112" s="10" t="s">
        <v>23</v>
      </c>
      <c r="P112" s="10">
        <v>12</v>
      </c>
      <c r="Q112" s="10">
        <v>80</v>
      </c>
      <c r="R112" s="10">
        <f t="shared" si="33"/>
        <v>960</v>
      </c>
      <c r="S112" s="11"/>
    </row>
    <row r="113" spans="1:19" ht="15" x14ac:dyDescent="0.2">
      <c r="A113" s="8"/>
      <c r="B113" s="8"/>
      <c r="C113" s="8"/>
      <c r="D113" s="8"/>
      <c r="E113" s="12"/>
      <c r="F113" s="8"/>
      <c r="G113" s="8"/>
      <c r="H113" s="10">
        <f t="shared" si="34"/>
        <v>0</v>
      </c>
      <c r="I113" s="10"/>
      <c r="J113" s="10">
        <f t="shared" si="35"/>
        <v>0</v>
      </c>
      <c r="K113" s="10"/>
      <c r="L113" s="10"/>
      <c r="M113" s="10"/>
      <c r="N113" s="10">
        <f t="shared" si="36"/>
        <v>0</v>
      </c>
      <c r="O113" s="10" t="s">
        <v>25</v>
      </c>
      <c r="P113" s="10">
        <v>1</v>
      </c>
      <c r="Q113" s="10">
        <v>246.22</v>
      </c>
      <c r="R113" s="10">
        <f t="shared" si="33"/>
        <v>246.22</v>
      </c>
      <c r="S113" s="11"/>
    </row>
    <row r="114" spans="1:19" ht="15" x14ac:dyDescent="0.2">
      <c r="A114" s="8"/>
      <c r="B114" s="8"/>
      <c r="C114" s="8"/>
      <c r="D114" s="8"/>
      <c r="E114" s="12"/>
      <c r="F114" s="8"/>
      <c r="G114" s="8"/>
      <c r="H114" s="10">
        <f t="shared" si="34"/>
        <v>0</v>
      </c>
      <c r="I114" s="10"/>
      <c r="J114" s="10">
        <f t="shared" si="35"/>
        <v>0</v>
      </c>
      <c r="K114" s="10"/>
      <c r="L114" s="10"/>
      <c r="M114" s="10"/>
      <c r="N114" s="10">
        <f t="shared" si="36"/>
        <v>0</v>
      </c>
      <c r="O114" s="10" t="s">
        <v>69</v>
      </c>
      <c r="P114" s="10">
        <v>1</v>
      </c>
      <c r="Q114" s="10">
        <v>264</v>
      </c>
      <c r="R114" s="10">
        <f t="shared" si="33"/>
        <v>264</v>
      </c>
      <c r="S114" s="11"/>
    </row>
    <row r="115" spans="1:19" ht="25.5" x14ac:dyDescent="0.2">
      <c r="A115" s="8"/>
      <c r="B115" s="8"/>
      <c r="C115" s="8"/>
      <c r="D115" s="8"/>
      <c r="E115" s="12"/>
      <c r="F115" s="8"/>
      <c r="G115" s="8"/>
      <c r="H115" s="10">
        <f t="shared" si="34"/>
        <v>0</v>
      </c>
      <c r="I115" s="10"/>
      <c r="J115" s="10">
        <f t="shared" si="35"/>
        <v>0</v>
      </c>
      <c r="K115" s="10"/>
      <c r="L115" s="10"/>
      <c r="M115" s="10"/>
      <c r="N115" s="10">
        <f t="shared" si="36"/>
        <v>0</v>
      </c>
      <c r="O115" s="10" t="s">
        <v>26</v>
      </c>
      <c r="P115" s="10">
        <v>1</v>
      </c>
      <c r="Q115" s="10">
        <v>80.73</v>
      </c>
      <c r="R115" s="10">
        <f t="shared" si="33"/>
        <v>80.73</v>
      </c>
      <c r="S115" s="11"/>
    </row>
    <row r="116" spans="1:19" ht="15" x14ac:dyDescent="0.2">
      <c r="A116" s="8"/>
      <c r="B116" s="8"/>
      <c r="C116" s="8"/>
      <c r="D116" s="8"/>
      <c r="E116" s="12"/>
      <c r="F116" s="8"/>
      <c r="G116" s="8"/>
      <c r="H116" s="10">
        <f t="shared" si="34"/>
        <v>0</v>
      </c>
      <c r="I116" s="10"/>
      <c r="J116" s="10">
        <f t="shared" si="35"/>
        <v>0</v>
      </c>
      <c r="K116" s="10"/>
      <c r="L116" s="10"/>
      <c r="M116" s="10"/>
      <c r="N116" s="10">
        <f t="shared" si="36"/>
        <v>0</v>
      </c>
      <c r="O116" s="10" t="s">
        <v>70</v>
      </c>
      <c r="P116" s="10">
        <v>1</v>
      </c>
      <c r="Q116" s="10">
        <v>80</v>
      </c>
      <c r="R116" s="10">
        <f t="shared" si="33"/>
        <v>80</v>
      </c>
      <c r="S116" s="11"/>
    </row>
    <row r="117" spans="1:19" ht="15" x14ac:dyDescent="0.2">
      <c r="A117" s="8"/>
      <c r="B117" s="8"/>
      <c r="C117" s="8"/>
      <c r="D117" s="8"/>
      <c r="E117" s="12"/>
      <c r="F117" s="8"/>
      <c r="G117" s="8"/>
      <c r="H117" s="10">
        <f t="shared" si="34"/>
        <v>0</v>
      </c>
      <c r="I117" s="10"/>
      <c r="J117" s="10">
        <f t="shared" si="35"/>
        <v>0</v>
      </c>
      <c r="K117" s="10"/>
      <c r="L117" s="10"/>
      <c r="M117" s="10"/>
      <c r="N117" s="10">
        <f t="shared" si="36"/>
        <v>0</v>
      </c>
      <c r="O117" s="10" t="s">
        <v>29</v>
      </c>
      <c r="P117" s="10">
        <v>0.2</v>
      </c>
      <c r="Q117" s="10">
        <v>75</v>
      </c>
      <c r="R117" s="10">
        <f t="shared" si="33"/>
        <v>15</v>
      </c>
      <c r="S117" s="11"/>
    </row>
    <row r="118" spans="1:19" ht="15" x14ac:dyDescent="0.2">
      <c r="A118" s="8"/>
      <c r="B118" s="8"/>
      <c r="C118" s="8"/>
      <c r="D118" s="8"/>
      <c r="E118" s="12"/>
      <c r="F118" s="8"/>
      <c r="G118" s="8"/>
      <c r="H118" s="10">
        <f t="shared" si="34"/>
        <v>0</v>
      </c>
      <c r="I118" s="10"/>
      <c r="J118" s="10">
        <f t="shared" si="35"/>
        <v>0</v>
      </c>
      <c r="K118" s="10"/>
      <c r="L118" s="10"/>
      <c r="M118" s="10"/>
      <c r="N118" s="10">
        <f t="shared" si="36"/>
        <v>0</v>
      </c>
      <c r="O118" s="10" t="s">
        <v>27</v>
      </c>
      <c r="P118" s="10">
        <v>10</v>
      </c>
      <c r="Q118" s="10">
        <v>0.8</v>
      </c>
      <c r="R118" s="10">
        <f t="shared" si="33"/>
        <v>8</v>
      </c>
      <c r="S118" s="11"/>
    </row>
    <row r="119" spans="1:19" ht="15" x14ac:dyDescent="0.2">
      <c r="A119" s="8"/>
      <c r="B119" s="8"/>
      <c r="C119" s="8"/>
      <c r="D119" s="8"/>
      <c r="E119" s="12"/>
      <c r="F119" s="8"/>
      <c r="G119" s="8"/>
      <c r="H119" s="10">
        <f t="shared" si="34"/>
        <v>0</v>
      </c>
      <c r="I119" s="10"/>
      <c r="J119" s="10">
        <f t="shared" si="35"/>
        <v>0</v>
      </c>
      <c r="K119" s="10"/>
      <c r="L119" s="10"/>
      <c r="M119" s="10"/>
      <c r="N119" s="10">
        <f t="shared" si="36"/>
        <v>0</v>
      </c>
      <c r="O119" s="10" t="s">
        <v>71</v>
      </c>
      <c r="P119" s="10">
        <v>10</v>
      </c>
      <c r="Q119" s="10">
        <v>0.82</v>
      </c>
      <c r="R119" s="10">
        <f t="shared" si="33"/>
        <v>8.1999999999999993</v>
      </c>
      <c r="S119" s="11"/>
    </row>
    <row r="120" spans="1:19" ht="15" x14ac:dyDescent="0.2">
      <c r="A120" s="8"/>
      <c r="B120" s="8"/>
      <c r="C120" s="8"/>
      <c r="D120" s="8"/>
      <c r="E120" s="12"/>
      <c r="F120" s="8"/>
      <c r="G120" s="8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/>
    </row>
    <row r="121" spans="1:19" ht="38.25" x14ac:dyDescent="0.2">
      <c r="A121" s="8" t="s">
        <v>52</v>
      </c>
      <c r="B121" s="18" t="s">
        <v>72</v>
      </c>
      <c r="C121" s="13">
        <v>44685</v>
      </c>
      <c r="D121" s="8"/>
      <c r="E121" s="12" t="s">
        <v>73</v>
      </c>
      <c r="F121" s="8">
        <v>0.5</v>
      </c>
      <c r="G121" s="8">
        <v>2</v>
      </c>
      <c r="H121" s="10">
        <f t="shared" si="34"/>
        <v>1</v>
      </c>
      <c r="I121" s="10">
        <v>600</v>
      </c>
      <c r="J121" s="10">
        <f t="shared" si="35"/>
        <v>600</v>
      </c>
      <c r="K121" s="10" t="s">
        <v>67</v>
      </c>
      <c r="L121" s="10">
        <v>0.5</v>
      </c>
      <c r="M121" s="10">
        <v>450</v>
      </c>
      <c r="N121" s="10">
        <f t="shared" si="36"/>
        <v>225</v>
      </c>
      <c r="O121" s="10" t="s">
        <v>29</v>
      </c>
      <c r="P121" s="10">
        <v>0.1</v>
      </c>
      <c r="Q121" s="10">
        <v>75</v>
      </c>
      <c r="R121" s="10">
        <f t="shared" si="33"/>
        <v>7.5</v>
      </c>
      <c r="S121" s="11"/>
    </row>
    <row r="122" spans="1:19" ht="15" x14ac:dyDescent="0.2">
      <c r="A122" s="8"/>
      <c r="B122" s="8"/>
      <c r="C122" s="8"/>
      <c r="D122" s="8"/>
      <c r="E122" s="12"/>
      <c r="F122" s="8"/>
      <c r="G122" s="8"/>
      <c r="H122" s="10">
        <f t="shared" si="34"/>
        <v>0</v>
      </c>
      <c r="I122" s="10"/>
      <c r="J122" s="10">
        <f t="shared" si="35"/>
        <v>0</v>
      </c>
      <c r="K122" s="10"/>
      <c r="L122" s="10"/>
      <c r="M122" s="10"/>
      <c r="N122" s="10">
        <f t="shared" si="36"/>
        <v>0</v>
      </c>
      <c r="O122" s="10"/>
      <c r="P122" s="10"/>
      <c r="Q122" s="10"/>
      <c r="R122" s="10">
        <f t="shared" si="33"/>
        <v>0</v>
      </c>
      <c r="S122" s="11"/>
    </row>
    <row r="123" spans="1:19" ht="35.25" customHeight="1" x14ac:dyDescent="0.2">
      <c r="A123" s="8">
        <v>4</v>
      </c>
      <c r="B123" s="8" t="s">
        <v>74</v>
      </c>
      <c r="C123" s="8"/>
      <c r="D123" s="8"/>
      <c r="E123" s="8"/>
      <c r="F123" s="8"/>
      <c r="G123" s="8"/>
      <c r="H123" s="10">
        <f>F123*G123</f>
        <v>0</v>
      </c>
      <c r="I123" s="10"/>
      <c r="J123" s="10">
        <f>H123*I123</f>
        <v>0</v>
      </c>
      <c r="K123" s="10"/>
      <c r="L123" s="10"/>
      <c r="M123" s="10"/>
      <c r="N123" s="10">
        <f>L123*M123</f>
        <v>0</v>
      </c>
      <c r="O123" s="10"/>
      <c r="P123" s="10"/>
      <c r="Q123" s="10"/>
      <c r="R123" s="10">
        <v>13000</v>
      </c>
      <c r="S123" s="15"/>
    </row>
    <row r="124" spans="1:19" ht="35.25" customHeight="1" x14ac:dyDescent="0.2">
      <c r="A124" s="8"/>
      <c r="B124" s="8"/>
      <c r="C124" s="8"/>
      <c r="D124" s="8"/>
      <c r="E124" s="8"/>
      <c r="F124" s="8"/>
      <c r="G124" s="8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5"/>
    </row>
    <row r="125" spans="1:19" ht="53.25" customHeight="1" x14ac:dyDescent="0.2">
      <c r="A125" s="8">
        <v>5</v>
      </c>
      <c r="B125" s="8" t="s">
        <v>75</v>
      </c>
      <c r="C125" s="13">
        <v>44692</v>
      </c>
      <c r="D125" s="8"/>
      <c r="E125" s="12" t="s">
        <v>76</v>
      </c>
      <c r="F125" s="8"/>
      <c r="G125" s="8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>
        <v>11000</v>
      </c>
      <c r="S125" s="15"/>
    </row>
    <row r="126" spans="1:19" x14ac:dyDescent="0.2">
      <c r="A126" s="8"/>
      <c r="B126" s="8"/>
      <c r="C126" s="8"/>
      <c r="D126" s="8"/>
      <c r="E126" s="20" t="s">
        <v>40</v>
      </c>
      <c r="F126" s="8"/>
      <c r="G126" s="8"/>
      <c r="H126" s="21">
        <f>SUM(H107:H123)</f>
        <v>6</v>
      </c>
      <c r="I126" s="10"/>
      <c r="J126" s="21">
        <f>SUM(J107:J123)</f>
        <v>3600</v>
      </c>
      <c r="K126" s="10"/>
      <c r="L126" s="21">
        <f>SUM(L107:L123)</f>
        <v>1.5</v>
      </c>
      <c r="M126" s="10"/>
      <c r="N126" s="21">
        <f>SUM(N107:N123)</f>
        <v>650</v>
      </c>
      <c r="O126" s="10"/>
      <c r="P126" s="10"/>
      <c r="Q126" s="10"/>
      <c r="R126" s="21">
        <f>SUM(R107:R123)</f>
        <v>14669.65</v>
      </c>
      <c r="S126" s="11">
        <f>J126+N126+R126</f>
        <v>18919.650000000001</v>
      </c>
    </row>
    <row r="127" spans="1:19" ht="15" x14ac:dyDescent="0.2">
      <c r="A127" s="8" t="s">
        <v>0</v>
      </c>
      <c r="B127" s="8"/>
      <c r="C127" s="8"/>
      <c r="D127" s="8"/>
      <c r="E127" s="12" t="s">
        <v>41</v>
      </c>
      <c r="F127" s="8"/>
      <c r="G127" s="8"/>
      <c r="H127" s="10">
        <f>F127*G127</f>
        <v>0</v>
      </c>
      <c r="I127" s="10"/>
      <c r="J127" s="10">
        <f>H127*I127</f>
        <v>0</v>
      </c>
      <c r="K127" s="10"/>
      <c r="L127" s="10"/>
      <c r="M127" s="10"/>
      <c r="N127" s="10">
        <f>L127*M127</f>
        <v>0</v>
      </c>
      <c r="O127" s="10"/>
      <c r="P127" s="10"/>
      <c r="Q127" s="10"/>
      <c r="R127" s="10">
        <f>P127</f>
        <v>0</v>
      </c>
      <c r="S127" s="22"/>
    </row>
    <row r="128" spans="1:19" ht="38.25" x14ac:dyDescent="0.2">
      <c r="A128" s="8" t="s">
        <v>19</v>
      </c>
      <c r="B128" s="18" t="s">
        <v>77</v>
      </c>
      <c r="C128" s="13">
        <v>44693</v>
      </c>
      <c r="D128" s="8"/>
      <c r="E128" s="12" t="s">
        <v>21</v>
      </c>
      <c r="F128" s="8">
        <v>1</v>
      </c>
      <c r="G128" s="8">
        <v>2</v>
      </c>
      <c r="H128" s="10">
        <f t="shared" ref="H128:H138" si="37">F128*G128</f>
        <v>2</v>
      </c>
      <c r="I128" s="10">
        <v>600</v>
      </c>
      <c r="J128" s="10">
        <f>H128*I128</f>
        <v>1200</v>
      </c>
      <c r="K128" s="10" t="s">
        <v>67</v>
      </c>
      <c r="L128" s="10">
        <v>0.5</v>
      </c>
      <c r="M128" s="10">
        <v>450</v>
      </c>
      <c r="N128" s="10">
        <f t="shared" ref="N128:N137" si="38">L128*M128</f>
        <v>225</v>
      </c>
      <c r="O128" s="10" t="s">
        <v>78</v>
      </c>
      <c r="P128" s="10">
        <v>1</v>
      </c>
      <c r="Q128" s="10">
        <v>203</v>
      </c>
      <c r="R128" s="10">
        <f>P128*Q128</f>
        <v>203</v>
      </c>
      <c r="S128" s="22"/>
    </row>
    <row r="129" spans="1:19" ht="15" x14ac:dyDescent="0.2">
      <c r="A129" s="8"/>
      <c r="B129" s="8"/>
      <c r="C129" s="8"/>
      <c r="D129" s="8"/>
      <c r="E129" s="12"/>
      <c r="F129" s="8"/>
      <c r="G129" s="8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22"/>
    </row>
    <row r="130" spans="1:19" ht="25.5" x14ac:dyDescent="0.2">
      <c r="A130" s="8" t="s">
        <v>31</v>
      </c>
      <c r="B130" s="18" t="s">
        <v>79</v>
      </c>
      <c r="C130" s="13">
        <v>44686</v>
      </c>
      <c r="D130" s="8"/>
      <c r="E130" s="12" t="s">
        <v>80</v>
      </c>
      <c r="F130" s="8">
        <v>3</v>
      </c>
      <c r="G130" s="8">
        <v>2</v>
      </c>
      <c r="H130" s="10">
        <f t="shared" si="37"/>
        <v>6</v>
      </c>
      <c r="I130" s="10">
        <v>600</v>
      </c>
      <c r="J130" s="10">
        <f t="shared" ref="J130:J138" si="39">H130*I130</f>
        <v>3600</v>
      </c>
      <c r="K130" s="10" t="s">
        <v>81</v>
      </c>
      <c r="L130" s="10">
        <v>3</v>
      </c>
      <c r="M130" s="10">
        <v>2500</v>
      </c>
      <c r="N130" s="10">
        <f t="shared" si="38"/>
        <v>7500</v>
      </c>
      <c r="O130" s="10" t="s">
        <v>82</v>
      </c>
      <c r="P130" s="10">
        <v>3</v>
      </c>
      <c r="Q130" s="10">
        <v>525</v>
      </c>
      <c r="R130" s="10">
        <f t="shared" ref="R130:R138" si="40">P130*Q130</f>
        <v>1575</v>
      </c>
      <c r="S130" s="22"/>
    </row>
    <row r="131" spans="1:19" ht="15" x14ac:dyDescent="0.2">
      <c r="A131" s="8"/>
      <c r="B131" s="8"/>
      <c r="C131" s="8"/>
      <c r="D131" s="8"/>
      <c r="E131" s="12"/>
      <c r="F131" s="8"/>
      <c r="G131" s="8"/>
      <c r="H131" s="10">
        <f t="shared" si="37"/>
        <v>0</v>
      </c>
      <c r="I131" s="10"/>
      <c r="J131" s="10">
        <f t="shared" si="39"/>
        <v>0</v>
      </c>
      <c r="K131" s="10" t="s">
        <v>67</v>
      </c>
      <c r="L131" s="10">
        <v>1</v>
      </c>
      <c r="M131" s="10">
        <v>450</v>
      </c>
      <c r="N131" s="10">
        <f t="shared" si="38"/>
        <v>450</v>
      </c>
      <c r="O131" s="10" t="s">
        <v>83</v>
      </c>
      <c r="P131" s="10">
        <v>0.5</v>
      </c>
      <c r="Q131" s="10">
        <v>183</v>
      </c>
      <c r="R131" s="10">
        <f t="shared" si="40"/>
        <v>91.5</v>
      </c>
      <c r="S131" s="22"/>
    </row>
    <row r="132" spans="1:19" ht="15" x14ac:dyDescent="0.2">
      <c r="A132" s="8"/>
      <c r="B132" s="8"/>
      <c r="C132" s="8"/>
      <c r="D132" s="8"/>
      <c r="E132" s="12"/>
      <c r="F132" s="8"/>
      <c r="G132" s="8"/>
      <c r="H132" s="10">
        <f t="shared" si="37"/>
        <v>0</v>
      </c>
      <c r="I132" s="10"/>
      <c r="J132" s="10">
        <f t="shared" si="39"/>
        <v>0</v>
      </c>
      <c r="K132" s="10"/>
      <c r="L132" s="10"/>
      <c r="M132" s="10"/>
      <c r="N132" s="10">
        <f t="shared" si="38"/>
        <v>0</v>
      </c>
      <c r="O132" s="10" t="s">
        <v>84</v>
      </c>
      <c r="P132" s="10">
        <v>0.5</v>
      </c>
      <c r="Q132" s="10">
        <v>515</v>
      </c>
      <c r="R132" s="10">
        <f t="shared" si="40"/>
        <v>257.5</v>
      </c>
      <c r="S132" s="22"/>
    </row>
    <row r="133" spans="1:19" ht="15" x14ac:dyDescent="0.2">
      <c r="A133" s="8"/>
      <c r="B133" s="8"/>
      <c r="C133" s="8"/>
      <c r="D133" s="8"/>
      <c r="E133" s="12"/>
      <c r="F133" s="8"/>
      <c r="G133" s="8"/>
      <c r="H133" s="10">
        <f t="shared" si="37"/>
        <v>0</v>
      </c>
      <c r="I133" s="10"/>
      <c r="J133" s="10">
        <f t="shared" si="39"/>
        <v>0</v>
      </c>
      <c r="K133" s="10"/>
      <c r="L133" s="10"/>
      <c r="M133" s="10"/>
      <c r="N133" s="10">
        <f t="shared" si="38"/>
        <v>0</v>
      </c>
      <c r="O133" s="10"/>
      <c r="P133" s="10"/>
      <c r="Q133" s="10"/>
      <c r="R133" s="10">
        <f t="shared" si="40"/>
        <v>0</v>
      </c>
      <c r="S133" s="22"/>
    </row>
    <row r="134" spans="1:19" ht="25.5" x14ac:dyDescent="0.2">
      <c r="A134" s="8">
        <v>3</v>
      </c>
      <c r="B134" s="8" t="s">
        <v>85</v>
      </c>
      <c r="C134" s="13">
        <v>44684</v>
      </c>
      <c r="D134" s="8"/>
      <c r="E134" s="12"/>
      <c r="F134" s="8"/>
      <c r="G134" s="8"/>
      <c r="H134" s="10"/>
      <c r="I134" s="10"/>
      <c r="J134" s="10">
        <v>3000</v>
      </c>
      <c r="K134" s="10"/>
      <c r="L134" s="10"/>
      <c r="M134" s="10"/>
      <c r="N134" s="10"/>
      <c r="O134" s="10" t="s">
        <v>86</v>
      </c>
      <c r="P134" s="10">
        <v>18</v>
      </c>
      <c r="Q134" s="10">
        <v>18</v>
      </c>
      <c r="R134" s="10">
        <f t="shared" si="40"/>
        <v>324</v>
      </c>
      <c r="S134" s="22"/>
    </row>
    <row r="135" spans="1:19" ht="15" x14ac:dyDescent="0.2">
      <c r="A135" s="8"/>
      <c r="B135" s="8"/>
      <c r="C135" s="8"/>
      <c r="D135" s="8"/>
      <c r="E135" s="12"/>
      <c r="F135" s="8"/>
      <c r="G135" s="8"/>
      <c r="H135" s="10"/>
      <c r="I135" s="10"/>
      <c r="J135" s="10"/>
      <c r="K135" s="10"/>
      <c r="L135" s="10"/>
      <c r="M135" s="10"/>
      <c r="N135" s="10"/>
      <c r="O135" s="10" t="s">
        <v>87</v>
      </c>
      <c r="P135" s="10">
        <v>2</v>
      </c>
      <c r="Q135" s="10">
        <v>75</v>
      </c>
      <c r="R135" s="10">
        <f t="shared" si="40"/>
        <v>150</v>
      </c>
      <c r="S135" s="22"/>
    </row>
    <row r="136" spans="1:19" ht="15" x14ac:dyDescent="0.2">
      <c r="A136" s="8"/>
      <c r="B136" s="8"/>
      <c r="C136" s="8"/>
      <c r="D136" s="8"/>
      <c r="E136" s="12"/>
      <c r="F136" s="8"/>
      <c r="G136" s="8"/>
      <c r="H136" s="10"/>
      <c r="I136" s="10"/>
      <c r="J136" s="10"/>
      <c r="K136" s="10"/>
      <c r="L136" s="10"/>
      <c r="M136" s="10"/>
      <c r="N136" s="10"/>
      <c r="O136" s="10" t="s">
        <v>88</v>
      </c>
      <c r="P136" s="10">
        <v>1</v>
      </c>
      <c r="Q136" s="10">
        <v>160</v>
      </c>
      <c r="R136" s="10">
        <f t="shared" si="40"/>
        <v>160</v>
      </c>
      <c r="S136" s="22"/>
    </row>
    <row r="137" spans="1:19" ht="15" x14ac:dyDescent="0.2">
      <c r="A137" s="8"/>
      <c r="B137" s="8"/>
      <c r="C137" s="8"/>
      <c r="D137" s="8"/>
      <c r="E137" s="12"/>
      <c r="F137" s="8"/>
      <c r="G137" s="8"/>
      <c r="H137" s="10">
        <f t="shared" si="37"/>
        <v>0</v>
      </c>
      <c r="I137" s="10"/>
      <c r="J137" s="10">
        <f t="shared" si="39"/>
        <v>0</v>
      </c>
      <c r="K137" s="10"/>
      <c r="L137" s="10"/>
      <c r="M137" s="10"/>
      <c r="N137" s="10">
        <f t="shared" si="38"/>
        <v>0</v>
      </c>
      <c r="O137" s="10"/>
      <c r="P137" s="10"/>
      <c r="Q137" s="10"/>
      <c r="R137" s="10">
        <f t="shared" si="40"/>
        <v>0</v>
      </c>
      <c r="S137" s="22"/>
    </row>
    <row r="138" spans="1:19" x14ac:dyDescent="0.2">
      <c r="A138" s="8"/>
      <c r="B138" s="8"/>
      <c r="C138" s="8"/>
      <c r="D138" s="8"/>
      <c r="E138" s="8"/>
      <c r="F138" s="8"/>
      <c r="G138" s="8"/>
      <c r="H138" s="10">
        <f t="shared" si="37"/>
        <v>0</v>
      </c>
      <c r="I138" s="10"/>
      <c r="J138" s="10">
        <f t="shared" si="39"/>
        <v>0</v>
      </c>
      <c r="K138" s="10"/>
      <c r="L138" s="10"/>
      <c r="M138" s="10"/>
      <c r="N138" s="10">
        <f>L138*M138</f>
        <v>0</v>
      </c>
      <c r="O138" s="10"/>
      <c r="P138" s="10"/>
      <c r="Q138" s="10"/>
      <c r="R138" s="10">
        <f t="shared" si="40"/>
        <v>0</v>
      </c>
      <c r="S138" s="11"/>
    </row>
    <row r="139" spans="1:19" x14ac:dyDescent="0.2">
      <c r="A139" s="8"/>
      <c r="B139" s="8"/>
      <c r="C139" s="8"/>
      <c r="D139" s="8"/>
      <c r="E139" s="20" t="s">
        <v>40</v>
      </c>
      <c r="F139" s="8"/>
      <c r="G139" s="8"/>
      <c r="H139" s="21">
        <f>SUM(H127:H138)</f>
        <v>8</v>
      </c>
      <c r="I139" s="10"/>
      <c r="J139" s="21">
        <f>SUM(J127:J138)</f>
        <v>7800</v>
      </c>
      <c r="K139" s="10"/>
      <c r="L139" s="21">
        <f>SUM(L127:L138)</f>
        <v>4.5</v>
      </c>
      <c r="M139" s="10"/>
      <c r="N139" s="21">
        <f>SUM(N127:N138)</f>
        <v>8175</v>
      </c>
      <c r="O139" s="10"/>
      <c r="P139" s="10"/>
      <c r="Q139" s="10"/>
      <c r="R139" s="21">
        <f>SUM(R127:R138)</f>
        <v>2761</v>
      </c>
      <c r="S139" s="11">
        <f>J139+N139+R139</f>
        <v>18736</v>
      </c>
    </row>
    <row r="140" spans="1:19" ht="15" x14ac:dyDescent="0.2">
      <c r="A140" s="8"/>
      <c r="B140" s="8"/>
      <c r="C140" s="8"/>
      <c r="D140" s="8"/>
      <c r="E140" s="12" t="s">
        <v>46</v>
      </c>
      <c r="F140" s="8"/>
      <c r="G140" s="8"/>
      <c r="H140" s="10">
        <f>F140*G140</f>
        <v>0</v>
      </c>
      <c r="I140" s="10"/>
      <c r="J140" s="10">
        <f>H140*I140</f>
        <v>0</v>
      </c>
      <c r="K140" s="10"/>
      <c r="L140" s="10"/>
      <c r="M140" s="10"/>
      <c r="N140" s="10">
        <f>L140*M140</f>
        <v>0</v>
      </c>
      <c r="O140" s="10"/>
      <c r="P140" s="10"/>
      <c r="Q140" s="10"/>
      <c r="R140" s="10">
        <f>P140*Q140</f>
        <v>0</v>
      </c>
      <c r="S140" s="22"/>
    </row>
    <row r="141" spans="1:19" ht="15" x14ac:dyDescent="0.2">
      <c r="A141" s="8"/>
      <c r="B141" s="8"/>
      <c r="C141" s="13"/>
      <c r="D141" s="8"/>
      <c r="E141" s="12"/>
      <c r="F141" s="8"/>
      <c r="G141" s="8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22"/>
    </row>
    <row r="142" spans="1:19" ht="15" x14ac:dyDescent="0.2">
      <c r="A142" s="8"/>
      <c r="B142" s="8"/>
      <c r="C142" s="13"/>
      <c r="D142" s="8"/>
      <c r="E142" s="12"/>
      <c r="F142" s="8"/>
      <c r="G142" s="8"/>
      <c r="H142" s="10">
        <f>F142*G142</f>
        <v>0</v>
      </c>
      <c r="I142" s="10"/>
      <c r="J142" s="10">
        <f t="shared" ref="J142:J143" si="41">H142*I142</f>
        <v>0</v>
      </c>
      <c r="K142" s="10"/>
      <c r="L142" s="10"/>
      <c r="M142" s="10"/>
      <c r="N142" s="10">
        <f>L142*M142</f>
        <v>0</v>
      </c>
      <c r="O142" s="10"/>
      <c r="P142" s="10"/>
      <c r="Q142" s="10"/>
      <c r="R142" s="10">
        <f t="shared" ref="R142:R143" si="42">P142*Q142</f>
        <v>0</v>
      </c>
      <c r="S142" s="22"/>
    </row>
    <row r="143" spans="1:19" x14ac:dyDescent="0.2">
      <c r="A143" s="8"/>
      <c r="B143" s="8"/>
      <c r="C143" s="8"/>
      <c r="D143" s="8"/>
      <c r="E143" s="8"/>
      <c r="F143" s="8"/>
      <c r="G143" s="8"/>
      <c r="H143" s="10">
        <f>F143*G143</f>
        <v>0</v>
      </c>
      <c r="I143" s="10"/>
      <c r="J143" s="10">
        <f t="shared" si="41"/>
        <v>0</v>
      </c>
      <c r="K143" s="10"/>
      <c r="L143" s="10"/>
      <c r="M143" s="10"/>
      <c r="N143" s="10">
        <f>L143*M143</f>
        <v>0</v>
      </c>
      <c r="O143" s="10"/>
      <c r="P143" s="10"/>
      <c r="Q143" s="10"/>
      <c r="R143" s="10">
        <f t="shared" si="42"/>
        <v>0</v>
      </c>
      <c r="S143" s="22"/>
    </row>
    <row r="144" spans="1:19" x14ac:dyDescent="0.2">
      <c r="A144" s="8"/>
      <c r="B144" s="8"/>
      <c r="C144" s="8"/>
      <c r="D144" s="8"/>
      <c r="E144" s="20" t="s">
        <v>40</v>
      </c>
      <c r="F144" s="8"/>
      <c r="G144" s="8"/>
      <c r="H144" s="21">
        <f>SUM(H140:H143)</f>
        <v>0</v>
      </c>
      <c r="I144" s="10"/>
      <c r="J144" s="21">
        <f>SUM(J141:J143)</f>
        <v>0</v>
      </c>
      <c r="K144" s="10"/>
      <c r="L144" s="21">
        <f>SUM(L140:L143)</f>
        <v>0</v>
      </c>
      <c r="M144" s="10"/>
      <c r="N144" s="21">
        <f>SUM(N140:N143)</f>
        <v>0</v>
      </c>
      <c r="O144" s="10"/>
      <c r="P144" s="10"/>
      <c r="Q144" s="10"/>
      <c r="R144" s="21">
        <f>SUM(R140:R143)</f>
        <v>0</v>
      </c>
      <c r="S144" s="11">
        <f>J144+N144+R144</f>
        <v>0</v>
      </c>
    </row>
    <row r="145" spans="1:19" x14ac:dyDescent="0.2">
      <c r="A145" s="8"/>
      <c r="B145" s="8"/>
      <c r="C145" s="8"/>
      <c r="D145" s="8"/>
      <c r="E145" s="20" t="s">
        <v>40</v>
      </c>
      <c r="F145" s="8"/>
      <c r="G145" s="8"/>
      <c r="H145" s="21">
        <f>H126+H139+H144</f>
        <v>14</v>
      </c>
      <c r="I145" s="10"/>
      <c r="J145" s="21">
        <f>J126+J139+J144</f>
        <v>11400</v>
      </c>
      <c r="K145" s="10"/>
      <c r="L145" s="21">
        <f>L126+L139+L144</f>
        <v>6</v>
      </c>
      <c r="M145" s="10"/>
      <c r="N145" s="21">
        <f>N126+N139+N144</f>
        <v>8825</v>
      </c>
      <c r="O145" s="10"/>
      <c r="P145" s="10"/>
      <c r="Q145" s="10"/>
      <c r="R145" s="21">
        <f>R126+R139+R144</f>
        <v>17430.650000000001</v>
      </c>
      <c r="S145" s="29">
        <f>SUM(S107:S144)</f>
        <v>37655.65</v>
      </c>
    </row>
    <row r="146" spans="1:19" x14ac:dyDescent="0.2">
      <c r="A146" s="2"/>
      <c r="B146" s="2"/>
      <c r="C146" s="5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60">
        <f>J145+N145+R145</f>
        <v>37655.65</v>
      </c>
      <c r="S146" s="30" t="s">
        <v>0</v>
      </c>
    </row>
    <row r="149" spans="1:19" ht="20.25" x14ac:dyDescent="0.3">
      <c r="F149" t="s">
        <v>0</v>
      </c>
      <c r="H149" s="1" t="s">
        <v>89</v>
      </c>
    </row>
    <row r="151" spans="1:19" x14ac:dyDescent="0.2">
      <c r="A151" s="50" t="s">
        <v>2</v>
      </c>
      <c r="B151" s="50" t="s">
        <v>3</v>
      </c>
      <c r="C151" s="50" t="s">
        <v>4</v>
      </c>
      <c r="D151" s="50" t="s">
        <v>5</v>
      </c>
      <c r="E151" s="50" t="s">
        <v>6</v>
      </c>
      <c r="F151" s="51" t="s">
        <v>7</v>
      </c>
      <c r="G151" s="51" t="s">
        <v>8</v>
      </c>
      <c r="H151" s="52" t="s">
        <v>9</v>
      </c>
      <c r="I151" s="52"/>
      <c r="J151" s="52"/>
      <c r="K151" s="50"/>
      <c r="L151" s="52" t="s">
        <v>10</v>
      </c>
      <c r="M151" s="52"/>
      <c r="N151" s="52"/>
      <c r="O151" s="52" t="s">
        <v>11</v>
      </c>
      <c r="P151" s="52"/>
      <c r="Q151" s="52"/>
      <c r="R151" s="52"/>
    </row>
    <row r="152" spans="1:19" ht="25.5" x14ac:dyDescent="0.2">
      <c r="A152" s="53"/>
      <c r="B152" s="53"/>
      <c r="C152" s="53"/>
      <c r="D152" s="53"/>
      <c r="E152" s="53"/>
      <c r="F152" s="54"/>
      <c r="G152" s="54"/>
      <c r="H152" s="55" t="s">
        <v>12</v>
      </c>
      <c r="I152" s="56" t="s">
        <v>13</v>
      </c>
      <c r="J152" s="55" t="s">
        <v>14</v>
      </c>
      <c r="K152" s="57"/>
      <c r="L152" s="55" t="s">
        <v>12</v>
      </c>
      <c r="M152" s="55" t="s">
        <v>15</v>
      </c>
      <c r="N152" s="55" t="s">
        <v>14</v>
      </c>
      <c r="O152" s="56" t="s">
        <v>16</v>
      </c>
      <c r="P152" s="55" t="s">
        <v>12</v>
      </c>
      <c r="Q152" s="55" t="s">
        <v>15</v>
      </c>
      <c r="R152" s="55" t="s">
        <v>14</v>
      </c>
    </row>
    <row r="153" spans="1:19" ht="31.5" x14ac:dyDescent="0.2">
      <c r="A153" s="23"/>
      <c r="B153" s="24"/>
      <c r="C153" s="23"/>
      <c r="D153" s="24"/>
      <c r="E153" s="9" t="s">
        <v>17</v>
      </c>
      <c r="F153" s="23"/>
      <c r="G153" s="23"/>
      <c r="H153" s="27">
        <f>F153*G153</f>
        <v>0</v>
      </c>
      <c r="I153" s="27"/>
      <c r="J153" s="27">
        <f>H153*I153</f>
        <v>0</v>
      </c>
      <c r="K153" s="27"/>
      <c r="L153" s="27"/>
      <c r="M153" s="27"/>
      <c r="N153" s="27">
        <f>L153*M153</f>
        <v>0</v>
      </c>
      <c r="O153" s="27"/>
      <c r="P153" s="27"/>
      <c r="Q153" s="27"/>
      <c r="R153" s="27">
        <f>P153*Q153</f>
        <v>0</v>
      </c>
      <c r="S153" s="11"/>
    </row>
    <row r="154" spans="1:19" ht="15" x14ac:dyDescent="0.2">
      <c r="A154" s="23"/>
      <c r="B154" s="24"/>
      <c r="C154" s="23"/>
      <c r="D154" s="23"/>
      <c r="E154" s="26" t="s">
        <v>18</v>
      </c>
      <c r="F154" s="23"/>
      <c r="G154" s="23"/>
      <c r="H154" s="27">
        <f>F154*G154</f>
        <v>0</v>
      </c>
      <c r="I154" s="27"/>
      <c r="J154" s="27">
        <f>H154*I154</f>
        <v>0</v>
      </c>
      <c r="K154" s="27"/>
      <c r="L154" s="27"/>
      <c r="M154" s="27"/>
      <c r="N154" s="27">
        <f>L154*M154</f>
        <v>0</v>
      </c>
      <c r="O154" s="27"/>
      <c r="P154" s="27"/>
      <c r="Q154" s="27"/>
      <c r="R154" s="27">
        <f t="shared" ref="R154:R156" si="43">P154*Q154</f>
        <v>0</v>
      </c>
      <c r="S154" s="11"/>
    </row>
    <row r="155" spans="1:19" ht="15" x14ac:dyDescent="0.2">
      <c r="A155" s="23"/>
      <c r="B155" s="24"/>
      <c r="C155" s="25"/>
      <c r="D155" s="23"/>
      <c r="E155" s="58"/>
      <c r="F155" s="23"/>
      <c r="G155" s="23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15"/>
    </row>
    <row r="156" spans="1:19" x14ac:dyDescent="0.2">
      <c r="A156" s="23"/>
      <c r="B156" s="24"/>
      <c r="C156" s="23"/>
      <c r="D156" s="23"/>
      <c r="E156" s="23"/>
      <c r="F156" s="23"/>
      <c r="G156" s="23"/>
      <c r="H156" s="27">
        <f>F156*G156</f>
        <v>0</v>
      </c>
      <c r="I156" s="27"/>
      <c r="J156" s="27">
        <f>H156*I156</f>
        <v>0</v>
      </c>
      <c r="K156" s="27"/>
      <c r="L156" s="27"/>
      <c r="M156" s="27"/>
      <c r="N156" s="27">
        <f>L156*M156</f>
        <v>0</v>
      </c>
      <c r="O156" s="27"/>
      <c r="P156" s="27"/>
      <c r="Q156" s="27"/>
      <c r="R156" s="27">
        <f t="shared" si="43"/>
        <v>0</v>
      </c>
      <c r="S156" s="15"/>
    </row>
    <row r="157" spans="1:19" x14ac:dyDescent="0.2">
      <c r="A157" s="23"/>
      <c r="B157" s="24"/>
      <c r="C157" s="23"/>
      <c r="D157" s="23"/>
      <c r="E157" s="28" t="s">
        <v>40</v>
      </c>
      <c r="F157" s="23"/>
      <c r="G157" s="23"/>
      <c r="H157" s="29">
        <f>SUM(H153:H156)</f>
        <v>0</v>
      </c>
      <c r="I157" s="27"/>
      <c r="J157" s="29">
        <f>SUM(J153:J156)</f>
        <v>0</v>
      </c>
      <c r="K157" s="27"/>
      <c r="L157" s="29">
        <f>SUM(L153:L156)</f>
        <v>0</v>
      </c>
      <c r="M157" s="27"/>
      <c r="N157" s="29">
        <f>SUM(N153:N156)</f>
        <v>0</v>
      </c>
      <c r="O157" s="27"/>
      <c r="P157" s="27"/>
      <c r="Q157" s="27"/>
      <c r="R157" s="29">
        <f>SUM(R153:R156)</f>
        <v>0</v>
      </c>
      <c r="S157" s="11">
        <f>J157+N157+R157</f>
        <v>0</v>
      </c>
    </row>
    <row r="158" spans="1:19" ht="15" x14ac:dyDescent="0.2">
      <c r="A158" s="23" t="s">
        <v>0</v>
      </c>
      <c r="B158" s="24"/>
      <c r="C158" s="23"/>
      <c r="D158" s="23"/>
      <c r="E158" s="26" t="s">
        <v>41</v>
      </c>
      <c r="F158" s="23"/>
      <c r="G158" s="23"/>
      <c r="H158" s="27">
        <f>F158*G158</f>
        <v>0</v>
      </c>
      <c r="I158" s="27"/>
      <c r="J158" s="27">
        <f>H158*I158</f>
        <v>0</v>
      </c>
      <c r="K158" s="27"/>
      <c r="L158" s="27"/>
      <c r="M158" s="27"/>
      <c r="N158" s="27">
        <f>L158*M158</f>
        <v>0</v>
      </c>
      <c r="O158" s="27"/>
      <c r="P158" s="27"/>
      <c r="Q158" s="27"/>
      <c r="R158" s="27">
        <f>P158</f>
        <v>0</v>
      </c>
      <c r="S158" s="22"/>
    </row>
    <row r="159" spans="1:19" ht="15" x14ac:dyDescent="0.2">
      <c r="A159" s="23"/>
      <c r="B159" s="24"/>
      <c r="C159" s="25"/>
      <c r="D159" s="23"/>
      <c r="E159" s="26" t="s">
        <v>42</v>
      </c>
      <c r="F159" s="23"/>
      <c r="G159" s="23"/>
      <c r="H159" s="27">
        <f t="shared" ref="H159:H164" si="44">F159*G159</f>
        <v>0</v>
      </c>
      <c r="I159" s="27"/>
      <c r="J159" s="27">
        <f>H159*I159</f>
        <v>0</v>
      </c>
      <c r="K159" s="27"/>
      <c r="L159" s="27"/>
      <c r="M159" s="27"/>
      <c r="N159" s="27">
        <f t="shared" ref="N159:N160" si="45">L159*M159</f>
        <v>0</v>
      </c>
      <c r="O159" s="27"/>
      <c r="P159" s="27"/>
      <c r="Q159" s="27"/>
      <c r="R159" s="27">
        <f>P159*Q159</f>
        <v>0</v>
      </c>
      <c r="S159" s="22"/>
    </row>
    <row r="160" spans="1:19" ht="15" x14ac:dyDescent="0.2">
      <c r="A160" s="23">
        <v>1</v>
      </c>
      <c r="B160" s="24" t="s">
        <v>90</v>
      </c>
      <c r="C160" s="23"/>
      <c r="D160" s="23"/>
      <c r="E160" s="26"/>
      <c r="F160" s="23"/>
      <c r="G160" s="23"/>
      <c r="H160" s="27">
        <f t="shared" si="44"/>
        <v>0</v>
      </c>
      <c r="I160" s="27"/>
      <c r="J160" s="27">
        <f>H160*I160</f>
        <v>0</v>
      </c>
      <c r="K160" s="27"/>
      <c r="L160" s="27"/>
      <c r="M160" s="27"/>
      <c r="N160" s="27">
        <f t="shared" si="45"/>
        <v>0</v>
      </c>
      <c r="O160" s="27" t="s">
        <v>91</v>
      </c>
      <c r="P160" s="27">
        <v>8</v>
      </c>
      <c r="Q160" s="27">
        <v>160</v>
      </c>
      <c r="R160" s="27">
        <f t="shared" ref="R160:R164" si="46">P160*Q160</f>
        <v>1280</v>
      </c>
      <c r="S160" s="22"/>
    </row>
    <row r="161" spans="1:19" ht="15" x14ac:dyDescent="0.2">
      <c r="A161" s="23"/>
      <c r="B161" s="24"/>
      <c r="C161" s="23"/>
      <c r="D161" s="23"/>
      <c r="E161" s="26"/>
      <c r="F161" s="23"/>
      <c r="G161" s="23"/>
      <c r="H161" s="27"/>
      <c r="I161" s="27"/>
      <c r="J161" s="27"/>
      <c r="K161" s="27"/>
      <c r="L161" s="27"/>
      <c r="M161" s="27"/>
      <c r="N161" s="27"/>
      <c r="O161" s="27" t="s">
        <v>92</v>
      </c>
      <c r="P161" s="27">
        <v>8</v>
      </c>
      <c r="Q161" s="27">
        <v>75</v>
      </c>
      <c r="R161" s="27">
        <f>P161*Q161</f>
        <v>600</v>
      </c>
      <c r="S161" s="22"/>
    </row>
    <row r="162" spans="1:19" ht="15" x14ac:dyDescent="0.2">
      <c r="A162" s="23"/>
      <c r="B162" s="24"/>
      <c r="C162" s="23"/>
      <c r="D162" s="23"/>
      <c r="E162" s="26"/>
      <c r="F162" s="23"/>
      <c r="G162" s="23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2"/>
    </row>
    <row r="163" spans="1:19" ht="15" x14ac:dyDescent="0.2">
      <c r="A163" s="23"/>
      <c r="B163" s="24"/>
      <c r="C163" s="23"/>
      <c r="D163" s="23"/>
      <c r="E163" s="26"/>
      <c r="F163" s="23"/>
      <c r="G163" s="23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2"/>
    </row>
    <row r="164" spans="1:19" x14ac:dyDescent="0.2">
      <c r="A164" s="23"/>
      <c r="B164" s="24"/>
      <c r="C164" s="23"/>
      <c r="D164" s="23"/>
      <c r="E164" s="23"/>
      <c r="F164" s="23"/>
      <c r="G164" s="23"/>
      <c r="H164" s="27">
        <f t="shared" si="44"/>
        <v>0</v>
      </c>
      <c r="I164" s="27"/>
      <c r="J164" s="27">
        <f t="shared" ref="J164" si="47">H164*I164</f>
        <v>0</v>
      </c>
      <c r="K164" s="27"/>
      <c r="L164" s="27"/>
      <c r="M164" s="27"/>
      <c r="N164" s="27">
        <f>L164*M164</f>
        <v>0</v>
      </c>
      <c r="O164" s="27"/>
      <c r="P164" s="27"/>
      <c r="Q164" s="27"/>
      <c r="R164" s="27">
        <f t="shared" si="46"/>
        <v>0</v>
      </c>
      <c r="S164" s="11"/>
    </row>
    <row r="165" spans="1:19" x14ac:dyDescent="0.2">
      <c r="A165" s="23"/>
      <c r="B165" s="24"/>
      <c r="C165" s="23"/>
      <c r="D165" s="23"/>
      <c r="E165" s="28" t="s">
        <v>40</v>
      </c>
      <c r="F165" s="23"/>
      <c r="G165" s="23"/>
      <c r="H165" s="29">
        <f>SUM(H158:H164)</f>
        <v>0</v>
      </c>
      <c r="I165" s="27"/>
      <c r="J165" s="29">
        <f>SUM(J158:J164)</f>
        <v>0</v>
      </c>
      <c r="K165" s="27"/>
      <c r="L165" s="29">
        <f>SUM(L158:L164)</f>
        <v>0</v>
      </c>
      <c r="M165" s="27"/>
      <c r="N165" s="29">
        <f>SUM(N158:N164)</f>
        <v>0</v>
      </c>
      <c r="O165" s="27"/>
      <c r="P165" s="27"/>
      <c r="Q165" s="27"/>
      <c r="R165" s="29">
        <f>SUM(R158:R164)</f>
        <v>1880</v>
      </c>
      <c r="S165" s="11">
        <f>J165+N165+R165</f>
        <v>1880</v>
      </c>
    </row>
    <row r="166" spans="1:19" ht="15" x14ac:dyDescent="0.2">
      <c r="A166" s="23"/>
      <c r="B166" s="24"/>
      <c r="C166" s="23"/>
      <c r="D166" s="23"/>
      <c r="E166" s="26" t="s">
        <v>46</v>
      </c>
      <c r="F166" s="23"/>
      <c r="G166" s="23"/>
      <c r="H166" s="27">
        <f>F166*G166</f>
        <v>0</v>
      </c>
      <c r="I166" s="27"/>
      <c r="J166" s="27">
        <f>H166*I166</f>
        <v>0</v>
      </c>
      <c r="K166" s="27"/>
      <c r="L166" s="27"/>
      <c r="M166" s="27"/>
      <c r="N166" s="27">
        <f>L166*M166</f>
        <v>0</v>
      </c>
      <c r="O166" s="27"/>
      <c r="P166" s="27"/>
      <c r="Q166" s="27"/>
      <c r="R166" s="27">
        <f>P166*Q166</f>
        <v>0</v>
      </c>
      <c r="S166" s="22"/>
    </row>
    <row r="167" spans="1:19" ht="15" x14ac:dyDescent="0.2">
      <c r="A167" s="23"/>
      <c r="B167" s="24"/>
      <c r="C167" s="25"/>
      <c r="D167" s="23"/>
      <c r="E167" s="26"/>
      <c r="F167" s="23"/>
      <c r="G167" s="23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2"/>
    </row>
    <row r="168" spans="1:19" ht="15" x14ac:dyDescent="0.2">
      <c r="A168" s="23"/>
      <c r="B168" s="24"/>
      <c r="C168" s="25"/>
      <c r="D168" s="23"/>
      <c r="E168" s="26"/>
      <c r="F168" s="23"/>
      <c r="G168" s="23"/>
      <c r="H168" s="27">
        <f>F168*G168</f>
        <v>0</v>
      </c>
      <c r="I168" s="27"/>
      <c r="J168" s="27">
        <f t="shared" ref="J168:J169" si="48">H168*I168</f>
        <v>0</v>
      </c>
      <c r="K168" s="27"/>
      <c r="L168" s="27"/>
      <c r="M168" s="27"/>
      <c r="N168" s="27">
        <f>L168*M168</f>
        <v>0</v>
      </c>
      <c r="O168" s="27"/>
      <c r="P168" s="27"/>
      <c r="Q168" s="27"/>
      <c r="R168" s="27">
        <f t="shared" ref="R168:R169" si="49">P168*Q168</f>
        <v>0</v>
      </c>
      <c r="S168" s="22"/>
    </row>
    <row r="169" spans="1:19" x14ac:dyDescent="0.2">
      <c r="A169" s="23"/>
      <c r="B169" s="24"/>
      <c r="C169" s="23"/>
      <c r="D169" s="23"/>
      <c r="E169" s="23"/>
      <c r="F169" s="23"/>
      <c r="G169" s="23"/>
      <c r="H169" s="27">
        <f>F169*G169</f>
        <v>0</v>
      </c>
      <c r="I169" s="27"/>
      <c r="J169" s="27">
        <f t="shared" si="48"/>
        <v>0</v>
      </c>
      <c r="K169" s="27"/>
      <c r="L169" s="27"/>
      <c r="M169" s="27"/>
      <c r="N169" s="27">
        <f>L169*M169</f>
        <v>0</v>
      </c>
      <c r="O169" s="27"/>
      <c r="P169" s="27"/>
      <c r="Q169" s="27"/>
      <c r="R169" s="27">
        <f t="shared" si="49"/>
        <v>0</v>
      </c>
      <c r="S169" s="22"/>
    </row>
    <row r="170" spans="1:19" x14ac:dyDescent="0.2">
      <c r="A170" s="23"/>
      <c r="B170" s="24"/>
      <c r="C170" s="23"/>
      <c r="D170" s="23"/>
      <c r="E170" s="28" t="s">
        <v>40</v>
      </c>
      <c r="F170" s="23"/>
      <c r="G170" s="23"/>
      <c r="H170" s="29">
        <f>SUM(H166:H169)</f>
        <v>0</v>
      </c>
      <c r="I170" s="27"/>
      <c r="J170" s="29">
        <f>SUM(J167:J169)</f>
        <v>0</v>
      </c>
      <c r="K170" s="27"/>
      <c r="L170" s="29">
        <f>SUM(L166:L169)</f>
        <v>0</v>
      </c>
      <c r="M170" s="27"/>
      <c r="N170" s="29">
        <f>SUM(N166:N169)</f>
        <v>0</v>
      </c>
      <c r="O170" s="27"/>
      <c r="P170" s="27"/>
      <c r="Q170" s="27"/>
      <c r="R170" s="29">
        <f>SUM(R166:R169)</f>
        <v>0</v>
      </c>
      <c r="S170" s="11">
        <f>J170+N170+R170</f>
        <v>0</v>
      </c>
    </row>
    <row r="171" spans="1:19" x14ac:dyDescent="0.2">
      <c r="A171" s="23"/>
      <c r="B171" s="24"/>
      <c r="C171" s="23"/>
      <c r="D171" s="23"/>
      <c r="E171" s="28" t="s">
        <v>40</v>
      </c>
      <c r="F171" s="23"/>
      <c r="G171" s="23"/>
      <c r="H171" s="29">
        <f>H157+H165+H170</f>
        <v>0</v>
      </c>
      <c r="I171" s="27"/>
      <c r="J171" s="29">
        <f>J157+J165+J170</f>
        <v>0</v>
      </c>
      <c r="K171" s="27"/>
      <c r="L171" s="29">
        <f>L157+L165+L170</f>
        <v>0</v>
      </c>
      <c r="M171" s="27"/>
      <c r="N171" s="29">
        <f>N157+N165+N170</f>
        <v>0</v>
      </c>
      <c r="O171" s="27"/>
      <c r="P171" s="27"/>
      <c r="Q171" s="27"/>
      <c r="R171" s="29">
        <f>R157+R165+R170</f>
        <v>1880</v>
      </c>
      <c r="S171" s="29">
        <f>SUM(S153:S170)</f>
        <v>1880</v>
      </c>
    </row>
    <row r="172" spans="1:19" x14ac:dyDescent="0.2">
      <c r="C172" s="16"/>
      <c r="R172" s="30">
        <f>J171+N171+R171</f>
        <v>1880</v>
      </c>
      <c r="S172" s="30" t="s">
        <v>0</v>
      </c>
    </row>
    <row r="174" spans="1:19" ht="20.25" x14ac:dyDescent="0.3">
      <c r="F174" t="s">
        <v>0</v>
      </c>
      <c r="H174" s="1" t="s">
        <v>93</v>
      </c>
    </row>
    <row r="176" spans="1:19" x14ac:dyDescent="0.2">
      <c r="A176" s="50" t="s">
        <v>2</v>
      </c>
      <c r="B176" s="50" t="s">
        <v>3</v>
      </c>
      <c r="C176" s="50" t="s">
        <v>4</v>
      </c>
      <c r="D176" s="50" t="s">
        <v>5</v>
      </c>
      <c r="E176" s="50" t="s">
        <v>6</v>
      </c>
      <c r="F176" s="51" t="s">
        <v>7</v>
      </c>
      <c r="G176" s="51" t="s">
        <v>8</v>
      </c>
      <c r="H176" s="52" t="s">
        <v>9</v>
      </c>
      <c r="I176" s="52"/>
      <c r="J176" s="52"/>
      <c r="K176" s="50"/>
      <c r="L176" s="52" t="s">
        <v>10</v>
      </c>
      <c r="M176" s="52"/>
      <c r="N176" s="52"/>
      <c r="O176" s="52" t="s">
        <v>11</v>
      </c>
      <c r="P176" s="52"/>
      <c r="Q176" s="52"/>
      <c r="R176" s="52"/>
    </row>
    <row r="177" spans="1:19" ht="25.5" x14ac:dyDescent="0.2">
      <c r="A177" s="53"/>
      <c r="B177" s="53"/>
      <c r="C177" s="53"/>
      <c r="D177" s="53"/>
      <c r="E177" s="53"/>
      <c r="F177" s="54"/>
      <c r="G177" s="54"/>
      <c r="H177" s="55" t="s">
        <v>12</v>
      </c>
      <c r="I177" s="56" t="s">
        <v>13</v>
      </c>
      <c r="J177" s="55" t="s">
        <v>14</v>
      </c>
      <c r="K177" s="57"/>
      <c r="L177" s="55" t="s">
        <v>12</v>
      </c>
      <c r="M177" s="55" t="s">
        <v>15</v>
      </c>
      <c r="N177" s="55" t="s">
        <v>14</v>
      </c>
      <c r="O177" s="56" t="s">
        <v>16</v>
      </c>
      <c r="P177" s="55" t="s">
        <v>12</v>
      </c>
      <c r="Q177" s="55" t="s">
        <v>15</v>
      </c>
      <c r="R177" s="55" t="s">
        <v>14</v>
      </c>
    </row>
    <row r="178" spans="1:19" ht="31.5" x14ac:dyDescent="0.2">
      <c r="A178" s="23"/>
      <c r="B178" s="24"/>
      <c r="C178" s="23"/>
      <c r="D178" s="24"/>
      <c r="E178" s="9" t="s">
        <v>17</v>
      </c>
      <c r="F178" s="23"/>
      <c r="G178" s="23"/>
      <c r="H178" s="27">
        <f>F178*G178</f>
        <v>0</v>
      </c>
      <c r="I178" s="27"/>
      <c r="J178" s="27">
        <f>H178*I178</f>
        <v>0</v>
      </c>
      <c r="K178" s="27"/>
      <c r="L178" s="27"/>
      <c r="M178" s="27"/>
      <c r="N178" s="27">
        <f>L178*M178</f>
        <v>0</v>
      </c>
      <c r="O178" s="27"/>
      <c r="P178" s="27"/>
      <c r="Q178" s="27"/>
      <c r="R178" s="27">
        <f>P178*Q178</f>
        <v>0</v>
      </c>
      <c r="S178" s="11"/>
    </row>
    <row r="179" spans="1:19" ht="15" x14ac:dyDescent="0.2">
      <c r="A179" s="23"/>
      <c r="B179" s="24"/>
      <c r="C179" s="23"/>
      <c r="D179" s="23"/>
      <c r="E179" s="26" t="s">
        <v>18</v>
      </c>
      <c r="F179" s="23"/>
      <c r="G179" s="23"/>
      <c r="H179" s="27">
        <f>F179*G179</f>
        <v>0</v>
      </c>
      <c r="I179" s="27"/>
      <c r="J179" s="27">
        <f>H179*I179</f>
        <v>0</v>
      </c>
      <c r="K179" s="27"/>
      <c r="L179" s="27"/>
      <c r="M179" s="27"/>
      <c r="N179" s="27">
        <f>L179*M179</f>
        <v>0</v>
      </c>
      <c r="O179" s="27"/>
      <c r="P179" s="27"/>
      <c r="Q179" s="27"/>
      <c r="R179" s="27">
        <f t="shared" ref="R179:R181" si="50">P179*Q179</f>
        <v>0</v>
      </c>
      <c r="S179" s="11"/>
    </row>
    <row r="180" spans="1:19" ht="15" x14ac:dyDescent="0.2">
      <c r="A180" s="23"/>
      <c r="B180" s="24"/>
      <c r="C180" s="25"/>
      <c r="D180" s="23"/>
      <c r="E180" s="58"/>
      <c r="F180" s="23"/>
      <c r="G180" s="23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15"/>
    </row>
    <row r="181" spans="1:19" x14ac:dyDescent="0.2">
      <c r="A181" s="23"/>
      <c r="B181" s="24"/>
      <c r="C181" s="23"/>
      <c r="D181" s="23"/>
      <c r="E181" s="23"/>
      <c r="F181" s="23"/>
      <c r="G181" s="23"/>
      <c r="H181" s="27">
        <f>F181*G181</f>
        <v>0</v>
      </c>
      <c r="I181" s="27"/>
      <c r="J181" s="27">
        <f>H181*I181</f>
        <v>0</v>
      </c>
      <c r="K181" s="27"/>
      <c r="L181" s="27"/>
      <c r="M181" s="27"/>
      <c r="N181" s="27">
        <f>L181*M181</f>
        <v>0</v>
      </c>
      <c r="O181" s="27"/>
      <c r="P181" s="27"/>
      <c r="Q181" s="27"/>
      <c r="R181" s="27">
        <f t="shared" si="50"/>
        <v>0</v>
      </c>
      <c r="S181" s="15"/>
    </row>
    <row r="182" spans="1:19" x14ac:dyDescent="0.2">
      <c r="A182" s="23"/>
      <c r="B182" s="24"/>
      <c r="C182" s="23"/>
      <c r="D182" s="23"/>
      <c r="E182" s="28" t="s">
        <v>40</v>
      </c>
      <c r="F182" s="23"/>
      <c r="G182" s="23"/>
      <c r="H182" s="29">
        <f>SUM(H178:H181)</f>
        <v>0</v>
      </c>
      <c r="I182" s="27"/>
      <c r="J182" s="29">
        <f>SUM(J178:J181)</f>
        <v>0</v>
      </c>
      <c r="K182" s="27"/>
      <c r="L182" s="29">
        <f>SUM(L178:L181)</f>
        <v>0</v>
      </c>
      <c r="M182" s="27"/>
      <c r="N182" s="29">
        <f>SUM(N178:N181)</f>
        <v>0</v>
      </c>
      <c r="O182" s="27"/>
      <c r="P182" s="27"/>
      <c r="Q182" s="27"/>
      <c r="R182" s="29">
        <f>SUM(R178:R181)</f>
        <v>0</v>
      </c>
      <c r="S182" s="11">
        <f>J182+N182+R182</f>
        <v>0</v>
      </c>
    </row>
    <row r="183" spans="1:19" ht="15" x14ac:dyDescent="0.2">
      <c r="A183" s="23" t="s">
        <v>0</v>
      </c>
      <c r="B183" s="24"/>
      <c r="C183" s="23"/>
      <c r="D183" s="23"/>
      <c r="E183" s="26" t="s">
        <v>41</v>
      </c>
      <c r="F183" s="23"/>
      <c r="G183" s="23"/>
      <c r="H183" s="27">
        <f>F183*G183</f>
        <v>0</v>
      </c>
      <c r="I183" s="27"/>
      <c r="J183" s="27">
        <f>H183*I183</f>
        <v>0</v>
      </c>
      <c r="K183" s="27"/>
      <c r="L183" s="27"/>
      <c r="M183" s="27"/>
      <c r="N183" s="27">
        <f>L183*M183</f>
        <v>0</v>
      </c>
      <c r="O183" s="27"/>
      <c r="P183" s="27"/>
      <c r="Q183" s="27"/>
      <c r="R183" s="27">
        <f>P183</f>
        <v>0</v>
      </c>
      <c r="S183" s="22"/>
    </row>
    <row r="184" spans="1:19" ht="85.5" customHeight="1" x14ac:dyDescent="0.2">
      <c r="A184" s="23">
        <v>1</v>
      </c>
      <c r="B184" s="24" t="s">
        <v>94</v>
      </c>
      <c r="C184" s="25">
        <v>44748</v>
      </c>
      <c r="D184" s="23"/>
      <c r="E184" s="26" t="s">
        <v>21</v>
      </c>
      <c r="F184" s="23">
        <v>144</v>
      </c>
      <c r="G184" s="23">
        <v>2</v>
      </c>
      <c r="H184" s="27">
        <f t="shared" ref="H184:H225" si="51">F184*G184</f>
        <v>288</v>
      </c>
      <c r="I184" s="27">
        <v>600</v>
      </c>
      <c r="J184" s="27">
        <f>H184*I184</f>
        <v>172800</v>
      </c>
      <c r="K184" s="27" t="s">
        <v>67</v>
      </c>
      <c r="L184" s="27">
        <v>14</v>
      </c>
      <c r="M184" s="27">
        <v>450</v>
      </c>
      <c r="N184" s="27">
        <f t="shared" ref="N184:N224" si="52">L184*M184</f>
        <v>6300</v>
      </c>
      <c r="O184" s="27" t="s">
        <v>95</v>
      </c>
      <c r="P184" s="27">
        <v>3</v>
      </c>
      <c r="Q184" s="27">
        <v>807.8</v>
      </c>
      <c r="R184" s="27">
        <f>P184*Q184</f>
        <v>2423.3999999999996</v>
      </c>
      <c r="S184" s="22"/>
    </row>
    <row r="185" spans="1:19" ht="15" x14ac:dyDescent="0.2">
      <c r="A185" s="23"/>
      <c r="B185" s="24"/>
      <c r="C185" s="23"/>
      <c r="D185" s="23"/>
      <c r="E185" s="26"/>
      <c r="F185" s="23">
        <v>12</v>
      </c>
      <c r="G185" s="23">
        <v>2</v>
      </c>
      <c r="H185" s="27">
        <f t="shared" si="51"/>
        <v>24</v>
      </c>
      <c r="I185" s="27">
        <v>600</v>
      </c>
      <c r="J185" s="27">
        <f>H185*I185</f>
        <v>14400</v>
      </c>
      <c r="K185" s="27"/>
      <c r="L185" s="27"/>
      <c r="M185" s="27"/>
      <c r="N185" s="27">
        <f t="shared" si="52"/>
        <v>0</v>
      </c>
      <c r="O185" s="27" t="s">
        <v>96</v>
      </c>
      <c r="P185" s="27">
        <v>1</v>
      </c>
      <c r="Q185" s="27">
        <v>430</v>
      </c>
      <c r="R185" s="27">
        <f t="shared" ref="R185:R225" si="53">P185*Q185</f>
        <v>430</v>
      </c>
      <c r="S185" s="22"/>
    </row>
    <row r="186" spans="1:19" ht="15" x14ac:dyDescent="0.2">
      <c r="A186" s="23"/>
      <c r="B186" s="24"/>
      <c r="C186" s="23"/>
      <c r="D186" s="23"/>
      <c r="E186" s="26"/>
      <c r="F186" s="23"/>
      <c r="G186" s="23"/>
      <c r="H186" s="27">
        <f t="shared" si="51"/>
        <v>0</v>
      </c>
      <c r="I186" s="27"/>
      <c r="J186" s="27">
        <f t="shared" ref="J186:J225" si="54">H186*I186</f>
        <v>0</v>
      </c>
      <c r="K186" s="27"/>
      <c r="L186" s="27"/>
      <c r="M186" s="27"/>
      <c r="N186" s="27">
        <f t="shared" si="52"/>
        <v>0</v>
      </c>
      <c r="O186" s="27" t="s">
        <v>97</v>
      </c>
      <c r="P186" s="27">
        <v>10</v>
      </c>
      <c r="Q186" s="27">
        <v>1280</v>
      </c>
      <c r="R186" s="27">
        <f t="shared" si="53"/>
        <v>12800</v>
      </c>
      <c r="S186" s="22"/>
    </row>
    <row r="187" spans="1:19" ht="15" x14ac:dyDescent="0.2">
      <c r="A187" s="23"/>
      <c r="B187" s="24"/>
      <c r="C187" s="23"/>
      <c r="D187" s="23"/>
      <c r="E187" s="26"/>
      <c r="F187" s="23"/>
      <c r="G187" s="23"/>
      <c r="H187" s="27">
        <f t="shared" si="51"/>
        <v>0</v>
      </c>
      <c r="I187" s="27"/>
      <c r="J187" s="27">
        <f t="shared" si="54"/>
        <v>0</v>
      </c>
      <c r="K187" s="27"/>
      <c r="L187" s="27"/>
      <c r="M187" s="27"/>
      <c r="N187" s="27">
        <f t="shared" si="52"/>
        <v>0</v>
      </c>
      <c r="O187" s="27" t="s">
        <v>98</v>
      </c>
      <c r="P187" s="27">
        <v>10</v>
      </c>
      <c r="Q187" s="27">
        <v>795</v>
      </c>
      <c r="R187" s="27">
        <f t="shared" si="53"/>
        <v>7950</v>
      </c>
      <c r="S187" s="22"/>
    </row>
    <row r="188" spans="1:19" ht="15" x14ac:dyDescent="0.2">
      <c r="A188" s="23"/>
      <c r="B188" s="24"/>
      <c r="C188" s="23"/>
      <c r="D188" s="23"/>
      <c r="E188" s="26"/>
      <c r="F188" s="23"/>
      <c r="G188" s="23"/>
      <c r="H188" s="27">
        <f t="shared" si="51"/>
        <v>0</v>
      </c>
      <c r="I188" s="27"/>
      <c r="J188" s="27">
        <f t="shared" si="54"/>
        <v>0</v>
      </c>
      <c r="K188" s="27"/>
      <c r="L188" s="27"/>
      <c r="M188" s="27"/>
      <c r="N188" s="27">
        <f t="shared" si="52"/>
        <v>0</v>
      </c>
      <c r="O188" s="27" t="s">
        <v>99</v>
      </c>
      <c r="P188" s="27">
        <v>0.5</v>
      </c>
      <c r="Q188" s="27">
        <v>2045</v>
      </c>
      <c r="R188" s="27">
        <f t="shared" si="53"/>
        <v>1022.5</v>
      </c>
      <c r="S188" s="22"/>
    </row>
    <row r="189" spans="1:19" ht="15" x14ac:dyDescent="0.2">
      <c r="A189" s="23"/>
      <c r="B189" s="24"/>
      <c r="C189" s="23"/>
      <c r="D189" s="23"/>
      <c r="E189" s="26"/>
      <c r="F189" s="23"/>
      <c r="G189" s="23"/>
      <c r="H189" s="27"/>
      <c r="I189" s="27"/>
      <c r="J189" s="27"/>
      <c r="K189" s="27"/>
      <c r="L189" s="27"/>
      <c r="M189" s="27"/>
      <c r="N189" s="27"/>
      <c r="O189" s="27" t="s">
        <v>100</v>
      </c>
      <c r="P189" s="27">
        <v>6</v>
      </c>
      <c r="Q189" s="27">
        <v>1352</v>
      </c>
      <c r="R189" s="27">
        <f t="shared" si="53"/>
        <v>8112</v>
      </c>
      <c r="S189" s="22"/>
    </row>
    <row r="190" spans="1:19" ht="15" x14ac:dyDescent="0.2">
      <c r="A190" s="23"/>
      <c r="B190" s="24"/>
      <c r="C190" s="23"/>
      <c r="D190" s="23"/>
      <c r="E190" s="26"/>
      <c r="F190" s="23"/>
      <c r="G190" s="23"/>
      <c r="H190" s="27"/>
      <c r="I190" s="27"/>
      <c r="J190" s="27"/>
      <c r="K190" s="27"/>
      <c r="L190" s="27"/>
      <c r="M190" s="27"/>
      <c r="N190" s="27"/>
      <c r="O190" s="27" t="s">
        <v>101</v>
      </c>
      <c r="P190" s="27">
        <v>2</v>
      </c>
      <c r="Q190" s="27">
        <v>4620</v>
      </c>
      <c r="R190" s="27">
        <f t="shared" si="53"/>
        <v>9240</v>
      </c>
      <c r="S190" s="22"/>
    </row>
    <row r="191" spans="1:19" ht="15" x14ac:dyDescent="0.2">
      <c r="A191" s="23"/>
      <c r="B191" s="24"/>
      <c r="C191" s="23"/>
      <c r="D191" s="23"/>
      <c r="E191" s="26"/>
      <c r="F191" s="23"/>
      <c r="G191" s="23"/>
      <c r="H191" s="27"/>
      <c r="I191" s="27"/>
      <c r="J191" s="27"/>
      <c r="K191" s="27"/>
      <c r="L191" s="27"/>
      <c r="M191" s="27"/>
      <c r="N191" s="27"/>
      <c r="O191" s="27" t="s">
        <v>102</v>
      </c>
      <c r="P191" s="27">
        <v>10</v>
      </c>
      <c r="Q191" s="27">
        <v>1551</v>
      </c>
      <c r="R191" s="27">
        <f t="shared" si="53"/>
        <v>15510</v>
      </c>
      <c r="S191" s="22"/>
    </row>
    <row r="192" spans="1:19" ht="15" x14ac:dyDescent="0.2">
      <c r="A192" s="23"/>
      <c r="B192" s="24"/>
      <c r="C192" s="23"/>
      <c r="D192" s="23"/>
      <c r="E192" s="26"/>
      <c r="F192" s="23"/>
      <c r="G192" s="23"/>
      <c r="H192" s="27"/>
      <c r="I192" s="27"/>
      <c r="J192" s="27"/>
      <c r="K192" s="27"/>
      <c r="L192" s="27"/>
      <c r="M192" s="27"/>
      <c r="N192" s="27"/>
      <c r="O192" s="27" t="s">
        <v>103</v>
      </c>
      <c r="P192" s="27">
        <v>2</v>
      </c>
      <c r="Q192" s="27">
        <v>498</v>
      </c>
      <c r="R192" s="27">
        <f t="shared" si="53"/>
        <v>996</v>
      </c>
      <c r="S192" s="22"/>
    </row>
    <row r="193" spans="1:19" ht="15" x14ac:dyDescent="0.2">
      <c r="A193" s="23"/>
      <c r="B193" s="24"/>
      <c r="C193" s="23"/>
      <c r="D193" s="23"/>
      <c r="E193" s="26"/>
      <c r="F193" s="23"/>
      <c r="G193" s="23"/>
      <c r="H193" s="27"/>
      <c r="I193" s="27"/>
      <c r="J193" s="27"/>
      <c r="K193" s="27"/>
      <c r="L193" s="27"/>
      <c r="M193" s="27"/>
      <c r="N193" s="27"/>
      <c r="O193" s="27" t="s">
        <v>104</v>
      </c>
      <c r="P193" s="27">
        <v>4</v>
      </c>
      <c r="Q193" s="27">
        <v>699.3</v>
      </c>
      <c r="R193" s="27">
        <f t="shared" si="53"/>
        <v>2797.2</v>
      </c>
      <c r="S193" s="22"/>
    </row>
    <row r="194" spans="1:19" ht="15" x14ac:dyDescent="0.2">
      <c r="A194" s="23"/>
      <c r="B194" s="24"/>
      <c r="C194" s="23"/>
      <c r="D194" s="23"/>
      <c r="E194" s="26"/>
      <c r="F194" s="23"/>
      <c r="G194" s="23"/>
      <c r="H194" s="27"/>
      <c r="I194" s="27"/>
      <c r="J194" s="27"/>
      <c r="K194" s="27"/>
      <c r="L194" s="27"/>
      <c r="M194" s="27"/>
      <c r="N194" s="27"/>
      <c r="O194" s="27" t="s">
        <v>105</v>
      </c>
      <c r="P194" s="27">
        <v>1</v>
      </c>
      <c r="Q194" s="27">
        <v>1352</v>
      </c>
      <c r="R194" s="27">
        <f t="shared" si="53"/>
        <v>1352</v>
      </c>
      <c r="S194" s="22"/>
    </row>
    <row r="195" spans="1:19" ht="15" x14ac:dyDescent="0.2">
      <c r="A195" s="23"/>
      <c r="B195" s="24"/>
      <c r="C195" s="23"/>
      <c r="D195" s="23"/>
      <c r="E195" s="26"/>
      <c r="F195" s="23"/>
      <c r="G195" s="23"/>
      <c r="H195" s="27"/>
      <c r="I195" s="27"/>
      <c r="J195" s="27"/>
      <c r="K195" s="27"/>
      <c r="L195" s="27"/>
      <c r="M195" s="27"/>
      <c r="N195" s="27"/>
      <c r="O195" s="27" t="s">
        <v>106</v>
      </c>
      <c r="P195" s="27">
        <v>8</v>
      </c>
      <c r="Q195" s="27">
        <v>68</v>
      </c>
      <c r="R195" s="27">
        <f t="shared" si="53"/>
        <v>544</v>
      </c>
      <c r="S195" s="22"/>
    </row>
    <row r="196" spans="1:19" ht="15" x14ac:dyDescent="0.2">
      <c r="A196" s="23"/>
      <c r="B196" s="24"/>
      <c r="C196" s="23"/>
      <c r="D196" s="23"/>
      <c r="E196" s="26"/>
      <c r="F196" s="23"/>
      <c r="G196" s="23"/>
      <c r="H196" s="27"/>
      <c r="I196" s="27"/>
      <c r="J196" s="27"/>
      <c r="K196" s="27"/>
      <c r="L196" s="27"/>
      <c r="M196" s="27"/>
      <c r="N196" s="27"/>
      <c r="O196" s="27" t="s">
        <v>107</v>
      </c>
      <c r="P196" s="27">
        <v>14</v>
      </c>
      <c r="Q196" s="27">
        <v>150</v>
      </c>
      <c r="R196" s="27">
        <f t="shared" si="53"/>
        <v>2100</v>
      </c>
      <c r="S196" s="22"/>
    </row>
    <row r="197" spans="1:19" ht="15" x14ac:dyDescent="0.2">
      <c r="A197" s="23"/>
      <c r="B197" s="24"/>
      <c r="C197" s="23"/>
      <c r="D197" s="23"/>
      <c r="E197" s="26"/>
      <c r="F197" s="23"/>
      <c r="G197" s="23"/>
      <c r="H197" s="27"/>
      <c r="I197" s="27"/>
      <c r="J197" s="27"/>
      <c r="K197" s="27"/>
      <c r="L197" s="27"/>
      <c r="M197" s="27"/>
      <c r="N197" s="27"/>
      <c r="O197" s="27" t="s">
        <v>108</v>
      </c>
      <c r="P197" s="27">
        <v>7</v>
      </c>
      <c r="Q197" s="27">
        <v>236</v>
      </c>
      <c r="R197" s="27">
        <f t="shared" si="53"/>
        <v>1652</v>
      </c>
      <c r="S197" s="22"/>
    </row>
    <row r="198" spans="1:19" ht="15" x14ac:dyDescent="0.2">
      <c r="A198" s="23"/>
      <c r="B198" s="24"/>
      <c r="C198" s="23"/>
      <c r="D198" s="23"/>
      <c r="E198" s="26"/>
      <c r="F198" s="23"/>
      <c r="G198" s="23"/>
      <c r="H198" s="27"/>
      <c r="I198" s="27"/>
      <c r="J198" s="27"/>
      <c r="K198" s="27"/>
      <c r="L198" s="27"/>
      <c r="M198" s="27"/>
      <c r="N198" s="27"/>
      <c r="O198" s="27" t="s">
        <v>109</v>
      </c>
      <c r="P198" s="27">
        <v>8</v>
      </c>
      <c r="Q198" s="27">
        <v>116.21</v>
      </c>
      <c r="R198" s="27">
        <f t="shared" si="53"/>
        <v>929.68</v>
      </c>
      <c r="S198" s="22"/>
    </row>
    <row r="199" spans="1:19" ht="15" x14ac:dyDescent="0.2">
      <c r="A199" s="23"/>
      <c r="B199" s="24"/>
      <c r="C199" s="23"/>
      <c r="D199" s="23"/>
      <c r="E199" s="26"/>
      <c r="F199" s="23"/>
      <c r="G199" s="23"/>
      <c r="H199" s="27"/>
      <c r="I199" s="27"/>
      <c r="J199" s="27"/>
      <c r="K199" s="27"/>
      <c r="L199" s="27"/>
      <c r="M199" s="27"/>
      <c r="N199" s="27"/>
      <c r="O199" s="27" t="s">
        <v>110</v>
      </c>
      <c r="P199" s="27">
        <v>2</v>
      </c>
      <c r="Q199" s="27">
        <v>165</v>
      </c>
      <c r="R199" s="27">
        <f t="shared" si="53"/>
        <v>330</v>
      </c>
      <c r="S199" s="22"/>
    </row>
    <row r="200" spans="1:19" ht="15" x14ac:dyDescent="0.2">
      <c r="A200" s="23"/>
      <c r="B200" s="24"/>
      <c r="C200" s="23"/>
      <c r="D200" s="23"/>
      <c r="E200" s="26"/>
      <c r="F200" s="23"/>
      <c r="G200" s="23"/>
      <c r="H200" s="27"/>
      <c r="I200" s="27"/>
      <c r="J200" s="27"/>
      <c r="K200" s="27"/>
      <c r="L200" s="27"/>
      <c r="M200" s="27"/>
      <c r="N200" s="27"/>
      <c r="O200" s="27" t="s">
        <v>111</v>
      </c>
      <c r="P200" s="27">
        <v>8</v>
      </c>
      <c r="Q200" s="27">
        <v>94</v>
      </c>
      <c r="R200" s="27">
        <f t="shared" si="53"/>
        <v>752</v>
      </c>
      <c r="S200" s="22"/>
    </row>
    <row r="201" spans="1:19" ht="15" x14ac:dyDescent="0.2">
      <c r="A201" s="23"/>
      <c r="B201" s="24"/>
      <c r="C201" s="23"/>
      <c r="D201" s="23"/>
      <c r="E201" s="26"/>
      <c r="F201" s="23"/>
      <c r="G201" s="23"/>
      <c r="H201" s="27"/>
      <c r="I201" s="27"/>
      <c r="J201" s="27"/>
      <c r="K201" s="27"/>
      <c r="L201" s="27"/>
      <c r="M201" s="27"/>
      <c r="N201" s="27"/>
      <c r="O201" s="27" t="s">
        <v>112</v>
      </c>
      <c r="P201" s="27">
        <v>10</v>
      </c>
      <c r="Q201" s="27">
        <v>16</v>
      </c>
      <c r="R201" s="27">
        <f t="shared" si="53"/>
        <v>160</v>
      </c>
      <c r="S201" s="22"/>
    </row>
    <row r="202" spans="1:19" ht="15" x14ac:dyDescent="0.2">
      <c r="A202" s="23"/>
      <c r="B202" s="24"/>
      <c r="C202" s="23"/>
      <c r="D202" s="23"/>
      <c r="E202" s="26"/>
      <c r="F202" s="23"/>
      <c r="G202" s="23"/>
      <c r="H202" s="27"/>
      <c r="I202" s="27"/>
      <c r="J202" s="27"/>
      <c r="K202" s="27"/>
      <c r="L202" s="27"/>
      <c r="M202" s="27"/>
      <c r="N202" s="27"/>
      <c r="O202" s="27" t="s">
        <v>113</v>
      </c>
      <c r="P202" s="27">
        <v>2</v>
      </c>
      <c r="Q202" s="27">
        <v>674</v>
      </c>
      <c r="R202" s="27">
        <f t="shared" si="53"/>
        <v>1348</v>
      </c>
      <c r="S202" s="22"/>
    </row>
    <row r="203" spans="1:19" ht="15" x14ac:dyDescent="0.2">
      <c r="A203" s="23"/>
      <c r="B203" s="24"/>
      <c r="C203" s="23"/>
      <c r="D203" s="23"/>
      <c r="E203" s="26"/>
      <c r="F203" s="23"/>
      <c r="G203" s="23"/>
      <c r="H203" s="27"/>
      <c r="I203" s="27"/>
      <c r="J203" s="27"/>
      <c r="K203" s="27"/>
      <c r="L203" s="27"/>
      <c r="M203" s="27"/>
      <c r="N203" s="27"/>
      <c r="O203" s="27" t="s">
        <v>114</v>
      </c>
      <c r="P203" s="27">
        <v>4</v>
      </c>
      <c r="Q203" s="27">
        <v>33</v>
      </c>
      <c r="R203" s="27">
        <f t="shared" si="53"/>
        <v>132</v>
      </c>
      <c r="S203" s="22"/>
    </row>
    <row r="204" spans="1:19" ht="15" x14ac:dyDescent="0.2">
      <c r="A204" s="23"/>
      <c r="B204" s="24"/>
      <c r="C204" s="23"/>
      <c r="D204" s="23"/>
      <c r="E204" s="26"/>
      <c r="F204" s="23"/>
      <c r="G204" s="23"/>
      <c r="H204" s="27"/>
      <c r="I204" s="27"/>
      <c r="J204" s="27"/>
      <c r="K204" s="27"/>
      <c r="L204" s="27"/>
      <c r="M204" s="27"/>
      <c r="N204" s="27"/>
      <c r="O204" s="27" t="s">
        <v>115</v>
      </c>
      <c r="P204" s="27">
        <v>2</v>
      </c>
      <c r="Q204" s="27">
        <v>515</v>
      </c>
      <c r="R204" s="27">
        <f t="shared" si="53"/>
        <v>1030</v>
      </c>
      <c r="S204" s="22"/>
    </row>
    <row r="205" spans="1:19" ht="15" x14ac:dyDescent="0.2">
      <c r="A205" s="23"/>
      <c r="B205" s="24"/>
      <c r="C205" s="23"/>
      <c r="D205" s="23"/>
      <c r="E205" s="26"/>
      <c r="F205" s="23"/>
      <c r="G205" s="23"/>
      <c r="H205" s="27"/>
      <c r="I205" s="27"/>
      <c r="J205" s="27"/>
      <c r="K205" s="27"/>
      <c r="L205" s="27"/>
      <c r="M205" s="27"/>
      <c r="N205" s="27"/>
      <c r="O205" s="27" t="s">
        <v>116</v>
      </c>
      <c r="P205" s="27">
        <v>4</v>
      </c>
      <c r="Q205" s="27">
        <v>30</v>
      </c>
      <c r="R205" s="27">
        <f t="shared" si="53"/>
        <v>120</v>
      </c>
      <c r="S205" s="22"/>
    </row>
    <row r="206" spans="1:19" ht="15" x14ac:dyDescent="0.2">
      <c r="A206" s="23"/>
      <c r="B206" s="24"/>
      <c r="C206" s="23"/>
      <c r="D206" s="23"/>
      <c r="E206" s="26"/>
      <c r="F206" s="23"/>
      <c r="G206" s="23"/>
      <c r="H206" s="27"/>
      <c r="I206" s="27"/>
      <c r="J206" s="27"/>
      <c r="K206" s="27"/>
      <c r="L206" s="27"/>
      <c r="M206" s="27"/>
      <c r="N206" s="27"/>
      <c r="O206" s="27" t="s">
        <v>117</v>
      </c>
      <c r="P206" s="27">
        <v>1</v>
      </c>
      <c r="Q206" s="27">
        <v>12</v>
      </c>
      <c r="R206" s="27">
        <f t="shared" si="53"/>
        <v>12</v>
      </c>
      <c r="S206" s="22"/>
    </row>
    <row r="207" spans="1:19" ht="15" x14ac:dyDescent="0.2">
      <c r="A207" s="23"/>
      <c r="B207" s="24"/>
      <c r="C207" s="23"/>
      <c r="D207" s="23"/>
      <c r="E207" s="26"/>
      <c r="F207" s="23"/>
      <c r="G207" s="23"/>
      <c r="H207" s="27"/>
      <c r="I207" s="27"/>
      <c r="J207" s="27"/>
      <c r="K207" s="27"/>
      <c r="L207" s="27"/>
      <c r="M207" s="27"/>
      <c r="N207" s="27"/>
      <c r="O207" s="27" t="s">
        <v>118</v>
      </c>
      <c r="P207" s="27">
        <v>2</v>
      </c>
      <c r="Q207" s="27">
        <v>120</v>
      </c>
      <c r="R207" s="27">
        <f t="shared" si="53"/>
        <v>240</v>
      </c>
      <c r="S207" s="22"/>
    </row>
    <row r="208" spans="1:19" ht="15" x14ac:dyDescent="0.2">
      <c r="A208" s="23"/>
      <c r="B208" s="24"/>
      <c r="C208" s="23"/>
      <c r="D208" s="23"/>
      <c r="E208" s="26"/>
      <c r="F208" s="23"/>
      <c r="G208" s="23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>
        <f t="shared" si="53"/>
        <v>0</v>
      </c>
      <c r="S208" s="22"/>
    </row>
    <row r="209" spans="1:19" ht="76.5" x14ac:dyDescent="0.2">
      <c r="A209" s="23">
        <v>2</v>
      </c>
      <c r="B209" s="24" t="s">
        <v>119</v>
      </c>
      <c r="C209" s="25">
        <v>44753</v>
      </c>
      <c r="D209" s="23"/>
      <c r="E209" s="26" t="s">
        <v>21</v>
      </c>
      <c r="F209" s="23">
        <v>8</v>
      </c>
      <c r="G209" s="23">
        <v>2</v>
      </c>
      <c r="H209" s="27">
        <f>F209*G209</f>
        <v>16</v>
      </c>
      <c r="I209" s="27">
        <v>600</v>
      </c>
      <c r="J209" s="27">
        <f>H209*I209</f>
        <v>9600</v>
      </c>
      <c r="K209" s="27" t="s">
        <v>120</v>
      </c>
      <c r="L209" s="27">
        <v>4</v>
      </c>
      <c r="M209" s="27">
        <v>1500</v>
      </c>
      <c r="N209" s="27">
        <f>L209*M209</f>
        <v>6000</v>
      </c>
      <c r="O209" s="27" t="s">
        <v>121</v>
      </c>
      <c r="P209" s="27">
        <v>4</v>
      </c>
      <c r="Q209" s="27">
        <v>48.66</v>
      </c>
      <c r="R209" s="27">
        <f t="shared" si="53"/>
        <v>194.64</v>
      </c>
      <c r="S209" s="22"/>
    </row>
    <row r="210" spans="1:19" ht="15" x14ac:dyDescent="0.2">
      <c r="A210" s="23"/>
      <c r="B210" s="24"/>
      <c r="C210" s="23"/>
      <c r="D210" s="23"/>
      <c r="E210" s="26"/>
      <c r="F210" s="23"/>
      <c r="G210" s="23"/>
      <c r="H210" s="27"/>
      <c r="I210" s="27"/>
      <c r="J210" s="27"/>
      <c r="K210" s="27" t="s">
        <v>67</v>
      </c>
      <c r="L210" s="27">
        <v>8</v>
      </c>
      <c r="M210" s="27">
        <v>450</v>
      </c>
      <c r="N210" s="27">
        <f>L210*M210</f>
        <v>3600</v>
      </c>
      <c r="O210" s="27" t="s">
        <v>122</v>
      </c>
      <c r="P210" s="27">
        <v>1</v>
      </c>
      <c r="Q210" s="27">
        <v>295</v>
      </c>
      <c r="R210" s="27">
        <f t="shared" si="53"/>
        <v>295</v>
      </c>
      <c r="S210" s="22"/>
    </row>
    <row r="211" spans="1:19" ht="15" x14ac:dyDescent="0.2">
      <c r="A211" s="23"/>
      <c r="B211" s="24"/>
      <c r="C211" s="23"/>
      <c r="D211" s="23"/>
      <c r="E211" s="26"/>
      <c r="F211" s="23"/>
      <c r="G211" s="23"/>
      <c r="H211" s="27"/>
      <c r="I211" s="27"/>
      <c r="J211" s="27"/>
      <c r="K211" s="27"/>
      <c r="L211" s="27"/>
      <c r="M211" s="27"/>
      <c r="N211" s="27"/>
      <c r="O211" s="27" t="s">
        <v>123</v>
      </c>
      <c r="P211" s="27">
        <v>2</v>
      </c>
      <c r="Q211" s="27">
        <v>30</v>
      </c>
      <c r="R211" s="27">
        <f t="shared" si="53"/>
        <v>60</v>
      </c>
      <c r="S211" s="22"/>
    </row>
    <row r="212" spans="1:19" ht="51" x14ac:dyDescent="0.2">
      <c r="A212" s="23">
        <v>3</v>
      </c>
      <c r="B212" s="24" t="s">
        <v>124</v>
      </c>
      <c r="C212" s="25">
        <v>44756</v>
      </c>
      <c r="D212" s="23"/>
      <c r="E212" s="26" t="s">
        <v>21</v>
      </c>
      <c r="F212" s="23">
        <v>3</v>
      </c>
      <c r="G212" s="23">
        <v>1</v>
      </c>
      <c r="H212" s="27">
        <f>F212*G212</f>
        <v>3</v>
      </c>
      <c r="I212" s="27">
        <v>600</v>
      </c>
      <c r="J212" s="27">
        <f>H212*I212</f>
        <v>1800</v>
      </c>
      <c r="K212" s="27" t="s">
        <v>67</v>
      </c>
      <c r="L212" s="27">
        <v>1</v>
      </c>
      <c r="M212" s="27">
        <v>450</v>
      </c>
      <c r="N212" s="27">
        <f>L212*M212</f>
        <v>450</v>
      </c>
      <c r="O212" s="27" t="s">
        <v>125</v>
      </c>
      <c r="P212" s="27">
        <v>3</v>
      </c>
      <c r="Q212" s="27">
        <f>430</f>
        <v>430</v>
      </c>
      <c r="R212" s="27">
        <f t="shared" si="53"/>
        <v>1290</v>
      </c>
      <c r="S212" s="22"/>
    </row>
    <row r="213" spans="1:19" ht="15" x14ac:dyDescent="0.2">
      <c r="A213" s="23"/>
      <c r="B213" s="24"/>
      <c r="C213" s="23"/>
      <c r="D213" s="23"/>
      <c r="E213" s="26"/>
      <c r="F213" s="23"/>
      <c r="G213" s="23"/>
      <c r="H213" s="27"/>
      <c r="I213" s="27"/>
      <c r="J213" s="27"/>
      <c r="K213" s="27"/>
      <c r="L213" s="27"/>
      <c r="M213" s="27"/>
      <c r="N213" s="27"/>
      <c r="O213" s="27" t="s">
        <v>123</v>
      </c>
      <c r="P213" s="27">
        <v>1</v>
      </c>
      <c r="Q213" s="27">
        <v>30</v>
      </c>
      <c r="R213" s="27">
        <f t="shared" si="53"/>
        <v>30</v>
      </c>
      <c r="S213" s="22"/>
    </row>
    <row r="214" spans="1:19" ht="15" x14ac:dyDescent="0.2">
      <c r="A214" s="23"/>
      <c r="B214" s="24"/>
      <c r="C214" s="23"/>
      <c r="D214" s="23"/>
      <c r="E214" s="26"/>
      <c r="F214" s="23"/>
      <c r="G214" s="23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>
        <f t="shared" si="53"/>
        <v>0</v>
      </c>
      <c r="S214" s="22"/>
    </row>
    <row r="215" spans="1:19" ht="38.25" x14ac:dyDescent="0.2">
      <c r="A215" s="23">
        <v>4</v>
      </c>
      <c r="B215" s="24" t="s">
        <v>126</v>
      </c>
      <c r="C215" s="25">
        <v>44763</v>
      </c>
      <c r="D215" s="23"/>
      <c r="E215" s="26" t="s">
        <v>21</v>
      </c>
      <c r="F215" s="23">
        <v>8</v>
      </c>
      <c r="G215" s="23">
        <v>2</v>
      </c>
      <c r="H215" s="27">
        <f>F215*G215</f>
        <v>16</v>
      </c>
      <c r="I215" s="27">
        <f>600</f>
        <v>600</v>
      </c>
      <c r="J215" s="27">
        <f>H215*I215</f>
        <v>9600</v>
      </c>
      <c r="K215" s="27" t="s">
        <v>67</v>
      </c>
      <c r="L215" s="27">
        <v>2</v>
      </c>
      <c r="M215" s="27">
        <v>450</v>
      </c>
      <c r="N215" s="27">
        <f>L215*M215</f>
        <v>900</v>
      </c>
      <c r="O215" s="27" t="s">
        <v>127</v>
      </c>
      <c r="P215" s="27">
        <v>27</v>
      </c>
      <c r="Q215" s="27">
        <v>861</v>
      </c>
      <c r="R215" s="27">
        <f t="shared" si="53"/>
        <v>23247</v>
      </c>
      <c r="S215" s="22"/>
    </row>
    <row r="216" spans="1:19" ht="15" x14ac:dyDescent="0.2">
      <c r="A216" s="23"/>
      <c r="B216" s="24"/>
      <c r="C216" s="23"/>
      <c r="D216" s="23"/>
      <c r="E216" s="26"/>
      <c r="F216" s="23"/>
      <c r="G216" s="23"/>
      <c r="H216" s="27"/>
      <c r="I216" s="27"/>
      <c r="J216" s="27"/>
      <c r="K216" s="27"/>
      <c r="L216" s="27"/>
      <c r="M216" s="27"/>
      <c r="N216" s="27"/>
      <c r="O216" s="27" t="s">
        <v>128</v>
      </c>
      <c r="P216" s="27">
        <v>6</v>
      </c>
      <c r="Q216" s="27">
        <v>1280</v>
      </c>
      <c r="R216" s="27">
        <f t="shared" si="53"/>
        <v>7680</v>
      </c>
      <c r="S216" s="22"/>
    </row>
    <row r="217" spans="1:19" ht="15" x14ac:dyDescent="0.2">
      <c r="A217" s="23"/>
      <c r="B217" s="24"/>
      <c r="C217" s="23"/>
      <c r="D217" s="23"/>
      <c r="E217" s="26"/>
      <c r="F217" s="23"/>
      <c r="G217" s="23"/>
      <c r="H217" s="27"/>
      <c r="I217" s="27"/>
      <c r="J217" s="27"/>
      <c r="K217" s="27"/>
      <c r="L217" s="27"/>
      <c r="M217" s="27"/>
      <c r="N217" s="27"/>
      <c r="O217" s="27" t="s">
        <v>129</v>
      </c>
      <c r="P217" s="27">
        <v>60</v>
      </c>
      <c r="Q217" s="27">
        <v>0.82</v>
      </c>
      <c r="R217" s="27">
        <f t="shared" si="53"/>
        <v>49.199999999999996</v>
      </c>
      <c r="S217" s="22"/>
    </row>
    <row r="218" spans="1:19" ht="15" x14ac:dyDescent="0.2">
      <c r="A218" s="23"/>
      <c r="B218" s="24"/>
      <c r="C218" s="23"/>
      <c r="D218" s="23"/>
      <c r="E218" s="26"/>
      <c r="F218" s="23"/>
      <c r="G218" s="23"/>
      <c r="H218" s="27"/>
      <c r="I218" s="27"/>
      <c r="J218" s="27"/>
      <c r="K218" s="27"/>
      <c r="L218" s="27"/>
      <c r="M218" s="27"/>
      <c r="N218" s="27"/>
      <c r="O218" s="27" t="s">
        <v>130</v>
      </c>
      <c r="P218" s="27">
        <v>60</v>
      </c>
      <c r="Q218" s="27">
        <v>0.8</v>
      </c>
      <c r="R218" s="27">
        <f t="shared" si="53"/>
        <v>48</v>
      </c>
      <c r="S218" s="22"/>
    </row>
    <row r="219" spans="1:19" ht="15" x14ac:dyDescent="0.2">
      <c r="A219" s="23"/>
      <c r="B219" s="24"/>
      <c r="C219" s="23"/>
      <c r="D219" s="23"/>
      <c r="E219" s="26"/>
      <c r="F219" s="23"/>
      <c r="G219" s="23"/>
      <c r="H219" s="27"/>
      <c r="I219" s="27"/>
      <c r="J219" s="27"/>
      <c r="K219" s="27"/>
      <c r="L219" s="27"/>
      <c r="M219" s="27"/>
      <c r="N219" s="27"/>
      <c r="O219" s="27" t="s">
        <v>131</v>
      </c>
      <c r="P219" s="27">
        <v>1</v>
      </c>
      <c r="Q219" s="27">
        <v>247</v>
      </c>
      <c r="R219" s="27">
        <f t="shared" si="53"/>
        <v>247</v>
      </c>
      <c r="S219" s="22"/>
    </row>
    <row r="220" spans="1:19" ht="15" x14ac:dyDescent="0.2">
      <c r="A220" s="23"/>
      <c r="B220" s="24"/>
      <c r="C220" s="23"/>
      <c r="D220" s="23"/>
      <c r="E220" s="26"/>
      <c r="F220" s="23"/>
      <c r="G220" s="23"/>
      <c r="H220" s="27"/>
      <c r="I220" s="27"/>
      <c r="J220" s="27"/>
      <c r="K220" s="27"/>
      <c r="L220" s="27"/>
      <c r="M220" s="27"/>
      <c r="N220" s="27"/>
      <c r="O220" s="27" t="s">
        <v>123</v>
      </c>
      <c r="P220" s="27">
        <v>2</v>
      </c>
      <c r="Q220" s="27">
        <v>30</v>
      </c>
      <c r="R220" s="27">
        <f t="shared" si="53"/>
        <v>60</v>
      </c>
      <c r="S220" s="22"/>
    </row>
    <row r="221" spans="1:19" ht="15" x14ac:dyDescent="0.2">
      <c r="A221" s="23"/>
      <c r="B221" s="24"/>
      <c r="C221" s="23"/>
      <c r="D221" s="23"/>
      <c r="E221" s="26"/>
      <c r="F221" s="23"/>
      <c r="G221" s="23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>
        <f t="shared" si="53"/>
        <v>0</v>
      </c>
      <c r="S221" s="22"/>
    </row>
    <row r="222" spans="1:19" ht="15" x14ac:dyDescent="0.2">
      <c r="A222" s="23"/>
      <c r="B222" s="24"/>
      <c r="C222" s="23"/>
      <c r="D222" s="23"/>
      <c r="E222" s="26"/>
      <c r="F222" s="23"/>
      <c r="G222" s="23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>
        <f t="shared" si="53"/>
        <v>0</v>
      </c>
      <c r="S222" s="22"/>
    </row>
    <row r="223" spans="1:19" ht="15" x14ac:dyDescent="0.2">
      <c r="A223" s="23"/>
      <c r="B223" s="24"/>
      <c r="C223" s="23"/>
      <c r="D223" s="23"/>
      <c r="E223" s="26"/>
      <c r="F223" s="23"/>
      <c r="G223" s="23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>
        <f t="shared" si="53"/>
        <v>0</v>
      </c>
      <c r="S223" s="22"/>
    </row>
    <row r="224" spans="1:19" ht="15" x14ac:dyDescent="0.2">
      <c r="A224" s="23"/>
      <c r="B224" s="24"/>
      <c r="C224" s="23"/>
      <c r="D224" s="23"/>
      <c r="E224" s="26"/>
      <c r="F224" s="23"/>
      <c r="G224" s="23"/>
      <c r="H224" s="27">
        <f t="shared" si="51"/>
        <v>0</v>
      </c>
      <c r="I224" s="27"/>
      <c r="J224" s="27">
        <f t="shared" si="54"/>
        <v>0</v>
      </c>
      <c r="K224" s="27"/>
      <c r="L224" s="27"/>
      <c r="M224" s="27"/>
      <c r="N224" s="27">
        <f t="shared" si="52"/>
        <v>0</v>
      </c>
      <c r="O224" s="27"/>
      <c r="P224" s="27"/>
      <c r="Q224" s="27"/>
      <c r="R224" s="27">
        <f t="shared" si="53"/>
        <v>0</v>
      </c>
      <c r="S224" s="22"/>
    </row>
    <row r="225" spans="1:19" x14ac:dyDescent="0.2">
      <c r="A225" s="23"/>
      <c r="B225" s="24"/>
      <c r="C225" s="23"/>
      <c r="D225" s="23"/>
      <c r="E225" s="23"/>
      <c r="F225" s="23"/>
      <c r="G225" s="23"/>
      <c r="H225" s="27">
        <f t="shared" si="51"/>
        <v>0</v>
      </c>
      <c r="I225" s="27"/>
      <c r="J225" s="27">
        <f t="shared" si="54"/>
        <v>0</v>
      </c>
      <c r="K225" s="27"/>
      <c r="L225" s="27"/>
      <c r="M225" s="27"/>
      <c r="N225" s="27">
        <f>L225*M225</f>
        <v>0</v>
      </c>
      <c r="O225" s="27"/>
      <c r="P225" s="27"/>
      <c r="Q225" s="27"/>
      <c r="R225" s="27">
        <f t="shared" si="53"/>
        <v>0</v>
      </c>
      <c r="S225" s="11"/>
    </row>
    <row r="226" spans="1:19" x14ac:dyDescent="0.2">
      <c r="A226" s="23"/>
      <c r="B226" s="24"/>
      <c r="C226" s="23"/>
      <c r="D226" s="23"/>
      <c r="E226" s="28" t="s">
        <v>40</v>
      </c>
      <c r="F226" s="23"/>
      <c r="G226" s="23"/>
      <c r="H226" s="29">
        <f>SUM(H183:H225)</f>
        <v>347</v>
      </c>
      <c r="I226" s="27"/>
      <c r="J226" s="29">
        <f>SUM(J183:J225)</f>
        <v>208200</v>
      </c>
      <c r="K226" s="27"/>
      <c r="L226" s="29">
        <f>SUM(L183:L225)</f>
        <v>29</v>
      </c>
      <c r="M226" s="27"/>
      <c r="N226" s="29">
        <f>SUM(N183:N225)</f>
        <v>17250</v>
      </c>
      <c r="O226" s="27"/>
      <c r="P226" s="27"/>
      <c r="Q226" s="27"/>
      <c r="R226" s="29">
        <f>SUM(R183:R225)</f>
        <v>105183.62</v>
      </c>
      <c r="S226" s="11">
        <f>J226+N226+R226</f>
        <v>330633.62</v>
      </c>
    </row>
    <row r="227" spans="1:19" ht="15" x14ac:dyDescent="0.2">
      <c r="A227" s="23"/>
      <c r="B227" s="24"/>
      <c r="C227" s="23"/>
      <c r="D227" s="23"/>
      <c r="E227" s="26" t="s">
        <v>46</v>
      </c>
      <c r="F227" s="23"/>
      <c r="G227" s="23"/>
      <c r="H227" s="27">
        <f>F227*G227</f>
        <v>0</v>
      </c>
      <c r="I227" s="27"/>
      <c r="J227" s="27">
        <f>H227*I227</f>
        <v>0</v>
      </c>
      <c r="K227" s="27"/>
      <c r="L227" s="27"/>
      <c r="M227" s="27"/>
      <c r="N227" s="27">
        <f>L227*M227</f>
        <v>0</v>
      </c>
      <c r="O227" s="27"/>
      <c r="P227" s="27"/>
      <c r="Q227" s="27"/>
      <c r="R227" s="27">
        <f>P227*Q227</f>
        <v>0</v>
      </c>
      <c r="S227" s="22"/>
    </row>
    <row r="228" spans="1:19" ht="51" x14ac:dyDescent="0.2">
      <c r="A228" s="23">
        <v>1</v>
      </c>
      <c r="B228" s="24" t="s">
        <v>132</v>
      </c>
      <c r="C228" s="25">
        <v>44746</v>
      </c>
      <c r="D228" s="23"/>
      <c r="E228" s="26" t="s">
        <v>21</v>
      </c>
      <c r="F228" s="23">
        <v>6</v>
      </c>
      <c r="G228" s="23">
        <v>1</v>
      </c>
      <c r="H228" s="27">
        <f>F228*G228</f>
        <v>6</v>
      </c>
      <c r="I228" s="27">
        <v>600</v>
      </c>
      <c r="J228" s="27">
        <f>H228*I228</f>
        <v>3600</v>
      </c>
      <c r="K228" s="27" t="s">
        <v>133</v>
      </c>
      <c r="L228" s="27">
        <v>0.5</v>
      </c>
      <c r="M228" s="27">
        <v>450</v>
      </c>
      <c r="N228" s="27">
        <f>L228*M228</f>
        <v>225</v>
      </c>
      <c r="O228" s="27" t="s">
        <v>134</v>
      </c>
      <c r="P228" s="27">
        <v>300</v>
      </c>
      <c r="Q228" s="27">
        <v>2.7</v>
      </c>
      <c r="R228" s="27">
        <f>P228*Q228</f>
        <v>810</v>
      </c>
      <c r="S228" s="22"/>
    </row>
    <row r="229" spans="1:19" ht="15" x14ac:dyDescent="0.2">
      <c r="A229" s="23"/>
      <c r="B229" s="24"/>
      <c r="C229" s="25"/>
      <c r="D229" s="23"/>
      <c r="E229" s="26"/>
      <c r="F229" s="23"/>
      <c r="G229" s="23"/>
      <c r="H229" s="27">
        <f>F229*G229</f>
        <v>0</v>
      </c>
      <c r="I229" s="27"/>
      <c r="J229" s="27">
        <f t="shared" ref="J229:J233" si="55">H229*I229</f>
        <v>0</v>
      </c>
      <c r="K229" s="27"/>
      <c r="L229" s="27"/>
      <c r="M229" s="27"/>
      <c r="N229" s="27">
        <f>L229*M229</f>
        <v>0</v>
      </c>
      <c r="O229" s="27" t="s">
        <v>135</v>
      </c>
      <c r="P229" s="27">
        <v>300</v>
      </c>
      <c r="Q229" s="27">
        <v>1.78</v>
      </c>
      <c r="R229" s="27">
        <f t="shared" ref="R229:R233" si="56">P229*Q229</f>
        <v>534</v>
      </c>
      <c r="S229" s="22"/>
    </row>
    <row r="230" spans="1:19" ht="15" x14ac:dyDescent="0.2">
      <c r="A230" s="23"/>
      <c r="B230" s="24"/>
      <c r="C230" s="25"/>
      <c r="D230" s="23"/>
      <c r="E230" s="26"/>
      <c r="F230" s="23"/>
      <c r="G230" s="23"/>
      <c r="H230" s="27"/>
      <c r="I230" s="27"/>
      <c r="J230" s="27"/>
      <c r="K230" s="27"/>
      <c r="L230" s="27"/>
      <c r="M230" s="27"/>
      <c r="N230" s="27"/>
      <c r="O230" s="27" t="s">
        <v>136</v>
      </c>
      <c r="P230" s="27">
        <v>6</v>
      </c>
      <c r="Q230" s="27">
        <v>55.1</v>
      </c>
      <c r="R230" s="27">
        <f>P230*Q230</f>
        <v>330.6</v>
      </c>
      <c r="S230" s="22"/>
    </row>
    <row r="231" spans="1:19" ht="15" x14ac:dyDescent="0.2">
      <c r="A231" s="23"/>
      <c r="B231" s="24"/>
      <c r="C231" s="25"/>
      <c r="D231" s="23"/>
      <c r="E231" s="26"/>
      <c r="F231" s="23"/>
      <c r="G231" s="23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2"/>
    </row>
    <row r="232" spans="1:19" ht="15" x14ac:dyDescent="0.2">
      <c r="A232" s="23"/>
      <c r="B232" s="24"/>
      <c r="C232" s="25"/>
      <c r="D232" s="23"/>
      <c r="E232" s="26"/>
      <c r="F232" s="23"/>
      <c r="G232" s="23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2"/>
    </row>
    <row r="233" spans="1:19" x14ac:dyDescent="0.2">
      <c r="A233" s="23"/>
      <c r="B233" s="24"/>
      <c r="C233" s="23"/>
      <c r="D233" s="23"/>
      <c r="E233" s="23"/>
      <c r="F233" s="23"/>
      <c r="G233" s="23"/>
      <c r="H233" s="27">
        <f>F233*G233</f>
        <v>0</v>
      </c>
      <c r="I233" s="27"/>
      <c r="J233" s="27">
        <f t="shared" si="55"/>
        <v>0</v>
      </c>
      <c r="K233" s="27"/>
      <c r="L233" s="27"/>
      <c r="M233" s="27"/>
      <c r="N233" s="27">
        <f>L233*M233</f>
        <v>0</v>
      </c>
      <c r="O233" s="27"/>
      <c r="P233" s="27"/>
      <c r="Q233" s="27"/>
      <c r="R233" s="27">
        <f t="shared" si="56"/>
        <v>0</v>
      </c>
      <c r="S233" s="22"/>
    </row>
    <row r="234" spans="1:19" x14ac:dyDescent="0.2">
      <c r="A234" s="23"/>
      <c r="B234" s="24"/>
      <c r="C234" s="23"/>
      <c r="D234" s="23"/>
      <c r="E234" s="28" t="s">
        <v>40</v>
      </c>
      <c r="F234" s="23"/>
      <c r="G234" s="23"/>
      <c r="H234" s="29">
        <f>SUM(H227:H233)</f>
        <v>6</v>
      </c>
      <c r="I234" s="27"/>
      <c r="J234" s="29">
        <f>SUM(J228:J233)</f>
        <v>3600</v>
      </c>
      <c r="K234" s="27"/>
      <c r="L234" s="29">
        <f>SUM(L227:L233)</f>
        <v>0.5</v>
      </c>
      <c r="M234" s="27"/>
      <c r="N234" s="29">
        <f>SUM(N227:N233)</f>
        <v>225</v>
      </c>
      <c r="O234" s="27"/>
      <c r="P234" s="27"/>
      <c r="Q234" s="27"/>
      <c r="R234" s="29">
        <f>SUM(R227:R233)</f>
        <v>1674.6</v>
      </c>
      <c r="S234" s="11">
        <f>J234+N234+R234</f>
        <v>5499.6</v>
      </c>
    </row>
    <row r="235" spans="1:19" x14ac:dyDescent="0.2">
      <c r="A235" s="23"/>
      <c r="B235" s="24"/>
      <c r="C235" s="23"/>
      <c r="D235" s="23"/>
      <c r="E235" s="28" t="s">
        <v>40</v>
      </c>
      <c r="F235" s="23"/>
      <c r="G235" s="23"/>
      <c r="H235" s="29">
        <f>H182+H226+H234</f>
        <v>353</v>
      </c>
      <c r="I235" s="27"/>
      <c r="J235" s="29">
        <f>J182+J226+J234</f>
        <v>211800</v>
      </c>
      <c r="K235" s="27"/>
      <c r="L235" s="29">
        <f>L182+L226+L234</f>
        <v>29.5</v>
      </c>
      <c r="M235" s="27"/>
      <c r="N235" s="29">
        <f>N182+N226+N234</f>
        <v>17475</v>
      </c>
      <c r="O235" s="27"/>
      <c r="P235" s="27"/>
      <c r="Q235" s="27"/>
      <c r="R235" s="29">
        <f>R182+R226+R234</f>
        <v>106858.22</v>
      </c>
      <c r="S235" s="29">
        <f>SUM(S178:S234)</f>
        <v>336133.22</v>
      </c>
    </row>
    <row r="236" spans="1:19" x14ac:dyDescent="0.2">
      <c r="C236" s="16"/>
      <c r="R236" s="30">
        <f>J235+N235+R235</f>
        <v>336133.22</v>
      </c>
      <c r="S236" s="30" t="s">
        <v>0</v>
      </c>
    </row>
    <row r="238" spans="1:19" ht="20.25" x14ac:dyDescent="0.3">
      <c r="F238" t="s">
        <v>0</v>
      </c>
      <c r="H238" s="1" t="s">
        <v>137</v>
      </c>
    </row>
    <row r="240" spans="1:19" x14ac:dyDescent="0.2">
      <c r="A240" s="50" t="s">
        <v>2</v>
      </c>
      <c r="B240" s="50" t="s">
        <v>3</v>
      </c>
      <c r="C240" s="50" t="s">
        <v>4</v>
      </c>
      <c r="D240" s="50" t="s">
        <v>5</v>
      </c>
      <c r="E240" s="50" t="s">
        <v>6</v>
      </c>
      <c r="F240" s="51" t="s">
        <v>7</v>
      </c>
      <c r="G240" s="51" t="s">
        <v>8</v>
      </c>
      <c r="H240" s="52" t="s">
        <v>9</v>
      </c>
      <c r="I240" s="52"/>
      <c r="J240" s="52"/>
      <c r="K240" s="50"/>
      <c r="L240" s="52" t="s">
        <v>10</v>
      </c>
      <c r="M240" s="52"/>
      <c r="N240" s="52"/>
      <c r="O240" s="52" t="s">
        <v>11</v>
      </c>
      <c r="P240" s="52"/>
      <c r="Q240" s="52"/>
      <c r="R240" s="52"/>
    </row>
    <row r="241" spans="1:19" ht="25.5" x14ac:dyDescent="0.2">
      <c r="A241" s="53"/>
      <c r="B241" s="53"/>
      <c r="C241" s="53"/>
      <c r="D241" s="53"/>
      <c r="E241" s="53"/>
      <c r="F241" s="54"/>
      <c r="G241" s="54"/>
      <c r="H241" s="55" t="s">
        <v>12</v>
      </c>
      <c r="I241" s="56" t="s">
        <v>13</v>
      </c>
      <c r="J241" s="55" t="s">
        <v>14</v>
      </c>
      <c r="K241" s="57"/>
      <c r="L241" s="55" t="s">
        <v>12</v>
      </c>
      <c r="M241" s="55" t="s">
        <v>15</v>
      </c>
      <c r="N241" s="55" t="s">
        <v>14</v>
      </c>
      <c r="O241" s="56" t="s">
        <v>16</v>
      </c>
      <c r="P241" s="55" t="s">
        <v>12</v>
      </c>
      <c r="Q241" s="55" t="s">
        <v>15</v>
      </c>
      <c r="R241" s="55" t="s">
        <v>14</v>
      </c>
    </row>
    <row r="242" spans="1:19" ht="31.5" x14ac:dyDescent="0.2">
      <c r="A242" s="23"/>
      <c r="B242" s="24"/>
      <c r="C242" s="23"/>
      <c r="D242" s="24"/>
      <c r="E242" s="9" t="s">
        <v>17</v>
      </c>
      <c r="F242" s="23"/>
      <c r="G242" s="23"/>
      <c r="H242" s="27">
        <f>F242*G242</f>
        <v>0</v>
      </c>
      <c r="I242" s="27"/>
      <c r="J242" s="27">
        <f>H242*I242</f>
        <v>0</v>
      </c>
      <c r="K242" s="27"/>
      <c r="L242" s="27"/>
      <c r="M242" s="27"/>
      <c r="N242" s="27">
        <f>L242*M242</f>
        <v>0</v>
      </c>
      <c r="O242" s="27"/>
      <c r="P242" s="27"/>
      <c r="Q242" s="27"/>
      <c r="R242" s="27">
        <f>P242*Q242</f>
        <v>0</v>
      </c>
      <c r="S242" s="11"/>
    </row>
    <row r="243" spans="1:19" ht="15" x14ac:dyDescent="0.2">
      <c r="A243" s="23"/>
      <c r="B243" s="24"/>
      <c r="C243" s="23"/>
      <c r="D243" s="23"/>
      <c r="E243" s="26" t="s">
        <v>18</v>
      </c>
      <c r="F243" s="23"/>
      <c r="G243" s="23"/>
      <c r="H243" s="27">
        <f>F243*G243</f>
        <v>0</v>
      </c>
      <c r="I243" s="27"/>
      <c r="J243" s="27">
        <f>H243*I243</f>
        <v>0</v>
      </c>
      <c r="K243" s="27"/>
      <c r="L243" s="27"/>
      <c r="M243" s="27"/>
      <c r="N243" s="27">
        <f>L243*M243</f>
        <v>0</v>
      </c>
      <c r="O243" s="27"/>
      <c r="P243" s="27"/>
      <c r="Q243" s="27"/>
      <c r="R243" s="27">
        <f t="shared" ref="R243:R245" si="57">P243*Q243</f>
        <v>0</v>
      </c>
      <c r="S243" s="11"/>
    </row>
    <row r="244" spans="1:19" ht="15" x14ac:dyDescent="0.2">
      <c r="A244" s="23"/>
      <c r="B244" s="24"/>
      <c r="C244" s="25"/>
      <c r="D244" s="23"/>
      <c r="E244" s="58"/>
      <c r="F244" s="23"/>
      <c r="G244" s="23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15"/>
    </row>
    <row r="245" spans="1:19" x14ac:dyDescent="0.2">
      <c r="A245" s="23"/>
      <c r="B245" s="24"/>
      <c r="C245" s="23"/>
      <c r="D245" s="23"/>
      <c r="E245" s="23"/>
      <c r="F245" s="23"/>
      <c r="G245" s="23"/>
      <c r="H245" s="27">
        <f>F245*G245</f>
        <v>0</v>
      </c>
      <c r="I245" s="27"/>
      <c r="J245" s="27">
        <f>H245*I245</f>
        <v>0</v>
      </c>
      <c r="K245" s="27"/>
      <c r="L245" s="27"/>
      <c r="M245" s="27"/>
      <c r="N245" s="27">
        <f>L245*M245</f>
        <v>0</v>
      </c>
      <c r="O245" s="27"/>
      <c r="P245" s="27"/>
      <c r="Q245" s="27"/>
      <c r="R245" s="27">
        <f t="shared" si="57"/>
        <v>0</v>
      </c>
      <c r="S245" s="15"/>
    </row>
    <row r="246" spans="1:19" x14ac:dyDescent="0.2">
      <c r="A246" s="23"/>
      <c r="B246" s="24"/>
      <c r="C246" s="23"/>
      <c r="D246" s="23"/>
      <c r="E246" s="28" t="s">
        <v>40</v>
      </c>
      <c r="F246" s="23"/>
      <c r="G246" s="23"/>
      <c r="H246" s="29">
        <f>SUM(H242:H245)</f>
        <v>0</v>
      </c>
      <c r="I246" s="27"/>
      <c r="J246" s="29">
        <f>SUM(J242:J245)</f>
        <v>0</v>
      </c>
      <c r="K246" s="27"/>
      <c r="L246" s="29">
        <f>SUM(L242:L245)</f>
        <v>0</v>
      </c>
      <c r="M246" s="27"/>
      <c r="N246" s="29">
        <f>SUM(N242:N245)</f>
        <v>0</v>
      </c>
      <c r="O246" s="27"/>
      <c r="P246" s="27"/>
      <c r="Q246" s="27"/>
      <c r="R246" s="29">
        <f>SUM(R242:R245)</f>
        <v>0</v>
      </c>
      <c r="S246" s="11">
        <f>J246+N246+R246</f>
        <v>0</v>
      </c>
    </row>
    <row r="247" spans="1:19" ht="15" x14ac:dyDescent="0.2">
      <c r="A247" s="23" t="s">
        <v>0</v>
      </c>
      <c r="B247" s="24"/>
      <c r="C247" s="23"/>
      <c r="D247" s="23"/>
      <c r="E247" s="26" t="s">
        <v>41</v>
      </c>
      <c r="F247" s="23"/>
      <c r="G247" s="23"/>
      <c r="H247" s="27">
        <f>F247*G247</f>
        <v>0</v>
      </c>
      <c r="I247" s="27"/>
      <c r="J247" s="27">
        <f>H247*I247</f>
        <v>0</v>
      </c>
      <c r="K247" s="27"/>
      <c r="L247" s="27"/>
      <c r="M247" s="27"/>
      <c r="N247" s="27">
        <f>L247*M247</f>
        <v>0</v>
      </c>
      <c r="O247" s="27"/>
      <c r="P247" s="27"/>
      <c r="Q247" s="27"/>
      <c r="R247" s="27">
        <f>P247</f>
        <v>0</v>
      </c>
      <c r="S247" s="22"/>
    </row>
    <row r="248" spans="1:19" ht="15" x14ac:dyDescent="0.2">
      <c r="A248" s="23"/>
      <c r="B248" s="24"/>
      <c r="C248" s="25"/>
      <c r="D248" s="23"/>
      <c r="E248" s="26" t="s">
        <v>42</v>
      </c>
      <c r="F248" s="23"/>
      <c r="G248" s="23"/>
      <c r="H248" s="27">
        <f t="shared" ref="H248:H250" si="58">F248*G248</f>
        <v>0</v>
      </c>
      <c r="I248" s="27"/>
      <c r="J248" s="27">
        <f>H248*I248</f>
        <v>0</v>
      </c>
      <c r="K248" s="27"/>
      <c r="L248" s="27"/>
      <c r="M248" s="27"/>
      <c r="N248" s="27">
        <f t="shared" ref="N248:N249" si="59">L248*M248</f>
        <v>0</v>
      </c>
      <c r="O248" s="27"/>
      <c r="P248" s="27"/>
      <c r="Q248" s="27"/>
      <c r="R248" s="27">
        <f>P248*Q248</f>
        <v>0</v>
      </c>
      <c r="S248" s="22"/>
    </row>
    <row r="249" spans="1:19" ht="15" x14ac:dyDescent="0.2">
      <c r="A249" s="23"/>
      <c r="B249" s="24"/>
      <c r="C249" s="23"/>
      <c r="D249" s="23"/>
      <c r="E249" s="26"/>
      <c r="F249" s="23"/>
      <c r="G249" s="23"/>
      <c r="H249" s="27">
        <f t="shared" si="58"/>
        <v>0</v>
      </c>
      <c r="I249" s="27"/>
      <c r="J249" s="27">
        <f>H249*I249</f>
        <v>0</v>
      </c>
      <c r="K249" s="27"/>
      <c r="L249" s="27"/>
      <c r="M249" s="27"/>
      <c r="N249" s="27">
        <f t="shared" si="59"/>
        <v>0</v>
      </c>
      <c r="O249" s="27"/>
      <c r="P249" s="27"/>
      <c r="Q249" s="27"/>
      <c r="R249" s="27">
        <f t="shared" ref="R249:R250" si="60">P249*Q249</f>
        <v>0</v>
      </c>
      <c r="S249" s="22"/>
    </row>
    <row r="250" spans="1:19" x14ac:dyDescent="0.2">
      <c r="A250" s="23"/>
      <c r="B250" s="24"/>
      <c r="C250" s="23"/>
      <c r="D250" s="23"/>
      <c r="E250" s="23"/>
      <c r="F250" s="23"/>
      <c r="G250" s="23"/>
      <c r="H250" s="27">
        <f t="shared" si="58"/>
        <v>0</v>
      </c>
      <c r="I250" s="27"/>
      <c r="J250" s="27">
        <f t="shared" ref="J250" si="61">H250*I250</f>
        <v>0</v>
      </c>
      <c r="K250" s="27"/>
      <c r="L250" s="27"/>
      <c r="M250" s="27"/>
      <c r="N250" s="27">
        <f>L250*M250</f>
        <v>0</v>
      </c>
      <c r="O250" s="27"/>
      <c r="P250" s="27"/>
      <c r="Q250" s="27"/>
      <c r="R250" s="27">
        <f t="shared" si="60"/>
        <v>0</v>
      </c>
      <c r="S250" s="11"/>
    </row>
    <row r="251" spans="1:19" x14ac:dyDescent="0.2">
      <c r="A251" s="23"/>
      <c r="B251" s="24"/>
      <c r="C251" s="23"/>
      <c r="D251" s="23"/>
      <c r="E251" s="28" t="s">
        <v>40</v>
      </c>
      <c r="F251" s="23"/>
      <c r="G251" s="23"/>
      <c r="H251" s="29">
        <f>SUM(H247:H250)</f>
        <v>0</v>
      </c>
      <c r="I251" s="27"/>
      <c r="J251" s="29">
        <f>SUM(J247:J250)</f>
        <v>0</v>
      </c>
      <c r="K251" s="27"/>
      <c r="L251" s="29">
        <f>SUM(L247:L250)</f>
        <v>0</v>
      </c>
      <c r="M251" s="27"/>
      <c r="N251" s="29">
        <f>SUM(N247:N250)</f>
        <v>0</v>
      </c>
      <c r="O251" s="27"/>
      <c r="P251" s="27"/>
      <c r="Q251" s="27"/>
      <c r="R251" s="29">
        <f>SUM(R247:R250)</f>
        <v>0</v>
      </c>
      <c r="S251" s="11">
        <f>J251+N251+R251</f>
        <v>0</v>
      </c>
    </row>
    <row r="252" spans="1:19" ht="15" x14ac:dyDescent="0.2">
      <c r="A252" s="23"/>
      <c r="B252" s="24"/>
      <c r="C252" s="23"/>
      <c r="D252" s="23"/>
      <c r="E252" s="26" t="s">
        <v>46</v>
      </c>
      <c r="F252" s="23"/>
      <c r="G252" s="23"/>
      <c r="H252" s="27">
        <f>F252*G252</f>
        <v>0</v>
      </c>
      <c r="I252" s="27"/>
      <c r="J252" s="27">
        <f>H252*I252</f>
        <v>0</v>
      </c>
      <c r="K252" s="27"/>
      <c r="L252" s="27"/>
      <c r="M252" s="27"/>
      <c r="N252" s="27">
        <f>L252*M252</f>
        <v>0</v>
      </c>
      <c r="O252" s="27"/>
      <c r="P252" s="27"/>
      <c r="Q252" s="27"/>
      <c r="R252" s="27">
        <f>P252*Q252</f>
        <v>0</v>
      </c>
      <c r="S252" s="22"/>
    </row>
    <row r="253" spans="1:19" ht="15" x14ac:dyDescent="0.2">
      <c r="A253" s="23"/>
      <c r="B253" s="24"/>
      <c r="C253" s="25"/>
      <c r="D253" s="23"/>
      <c r="E253" s="26"/>
      <c r="F253" s="23"/>
      <c r="G253" s="23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2"/>
    </row>
    <row r="254" spans="1:19" ht="15" x14ac:dyDescent="0.2">
      <c r="A254" s="23"/>
      <c r="B254" s="24"/>
      <c r="C254" s="25"/>
      <c r="D254" s="23"/>
      <c r="E254" s="26"/>
      <c r="F254" s="23"/>
      <c r="G254" s="23"/>
      <c r="H254" s="27">
        <f>F254*G254</f>
        <v>0</v>
      </c>
      <c r="I254" s="27"/>
      <c r="J254" s="27">
        <f t="shared" ref="J254:J255" si="62">H254*I254</f>
        <v>0</v>
      </c>
      <c r="K254" s="27"/>
      <c r="L254" s="27"/>
      <c r="M254" s="27"/>
      <c r="N254" s="27">
        <f>L254*M254</f>
        <v>0</v>
      </c>
      <c r="O254" s="27"/>
      <c r="P254" s="27"/>
      <c r="Q254" s="27"/>
      <c r="R254" s="27">
        <f t="shared" ref="R254:R255" si="63">P254*Q254</f>
        <v>0</v>
      </c>
      <c r="S254" s="22"/>
    </row>
    <row r="255" spans="1:19" x14ac:dyDescent="0.2">
      <c r="A255" s="23"/>
      <c r="B255" s="24"/>
      <c r="C255" s="23"/>
      <c r="D255" s="23"/>
      <c r="E255" s="23"/>
      <c r="F255" s="23"/>
      <c r="G255" s="23"/>
      <c r="H255" s="27">
        <f>F255*G255</f>
        <v>0</v>
      </c>
      <c r="I255" s="27"/>
      <c r="J255" s="27">
        <f t="shared" si="62"/>
        <v>0</v>
      </c>
      <c r="K255" s="27"/>
      <c r="L255" s="27"/>
      <c r="M255" s="27"/>
      <c r="N255" s="27">
        <f>L255*M255</f>
        <v>0</v>
      </c>
      <c r="O255" s="27"/>
      <c r="P255" s="27"/>
      <c r="Q255" s="27"/>
      <c r="R255" s="27">
        <f t="shared" si="63"/>
        <v>0</v>
      </c>
      <c r="S255" s="22"/>
    </row>
    <row r="256" spans="1:19" x14ac:dyDescent="0.2">
      <c r="A256" s="23"/>
      <c r="B256" s="24"/>
      <c r="C256" s="23"/>
      <c r="D256" s="23"/>
      <c r="E256" s="28" t="s">
        <v>40</v>
      </c>
      <c r="F256" s="23"/>
      <c r="G256" s="23"/>
      <c r="H256" s="29">
        <f>SUM(H252:H255)</f>
        <v>0</v>
      </c>
      <c r="I256" s="27"/>
      <c r="J256" s="29">
        <f>SUM(J253:J255)</f>
        <v>0</v>
      </c>
      <c r="K256" s="27"/>
      <c r="L256" s="29">
        <f>SUM(L252:L255)</f>
        <v>0</v>
      </c>
      <c r="M256" s="27"/>
      <c r="N256" s="29">
        <f>SUM(N252:N255)</f>
        <v>0</v>
      </c>
      <c r="O256" s="27"/>
      <c r="P256" s="27"/>
      <c r="Q256" s="27"/>
      <c r="R256" s="29">
        <f>SUM(R252:R255)</f>
        <v>0</v>
      </c>
      <c r="S256" s="11">
        <f>J256+N256+R256</f>
        <v>0</v>
      </c>
    </row>
    <row r="257" spans="1:19" x14ac:dyDescent="0.2">
      <c r="A257" s="23"/>
      <c r="B257" s="24"/>
      <c r="C257" s="23"/>
      <c r="D257" s="23"/>
      <c r="E257" s="28" t="s">
        <v>40</v>
      </c>
      <c r="F257" s="23"/>
      <c r="G257" s="23"/>
      <c r="H257" s="29">
        <f>H246+H251+H256</f>
        <v>0</v>
      </c>
      <c r="I257" s="27"/>
      <c r="J257" s="29">
        <f>J246+J251+J256</f>
        <v>0</v>
      </c>
      <c r="K257" s="27"/>
      <c r="L257" s="29">
        <f>L246+L251+L256</f>
        <v>0</v>
      </c>
      <c r="M257" s="27"/>
      <c r="N257" s="29">
        <f>N246+N251+N256</f>
        <v>0</v>
      </c>
      <c r="O257" s="27"/>
      <c r="P257" s="27"/>
      <c r="Q257" s="27"/>
      <c r="R257" s="29">
        <f>R246+R251+R256</f>
        <v>0</v>
      </c>
      <c r="S257" s="29">
        <f>SUM(S242:S256)</f>
        <v>0</v>
      </c>
    </row>
    <row r="258" spans="1:19" x14ac:dyDescent="0.2">
      <c r="C258" s="16"/>
      <c r="R258" s="30">
        <f>J257+N257+R257</f>
        <v>0</v>
      </c>
      <c r="S258" s="30" t="s">
        <v>0</v>
      </c>
    </row>
    <row r="260" spans="1:19" ht="20.25" x14ac:dyDescent="0.3">
      <c r="F260" t="s">
        <v>0</v>
      </c>
      <c r="H260" s="1" t="s">
        <v>138</v>
      </c>
    </row>
    <row r="262" spans="1:19" x14ac:dyDescent="0.2">
      <c r="A262" s="50" t="s">
        <v>2</v>
      </c>
      <c r="B262" s="50" t="s">
        <v>3</v>
      </c>
      <c r="C262" s="50" t="s">
        <v>4</v>
      </c>
      <c r="D262" s="50" t="s">
        <v>5</v>
      </c>
      <c r="E262" s="50" t="s">
        <v>6</v>
      </c>
      <c r="F262" s="51" t="s">
        <v>7</v>
      </c>
      <c r="G262" s="51" t="s">
        <v>8</v>
      </c>
      <c r="H262" s="52" t="s">
        <v>9</v>
      </c>
      <c r="I262" s="52"/>
      <c r="J262" s="52"/>
      <c r="K262" s="50"/>
      <c r="L262" s="52" t="s">
        <v>10</v>
      </c>
      <c r="M262" s="52"/>
      <c r="N262" s="52"/>
      <c r="O262" s="52" t="s">
        <v>11</v>
      </c>
      <c r="P262" s="52"/>
      <c r="Q262" s="52"/>
      <c r="R262" s="52"/>
    </row>
    <row r="263" spans="1:19" ht="25.5" x14ac:dyDescent="0.2">
      <c r="A263" s="53"/>
      <c r="B263" s="53"/>
      <c r="C263" s="53"/>
      <c r="D263" s="53"/>
      <c r="E263" s="53"/>
      <c r="F263" s="54"/>
      <c r="G263" s="54"/>
      <c r="H263" s="55" t="s">
        <v>12</v>
      </c>
      <c r="I263" s="56" t="s">
        <v>13</v>
      </c>
      <c r="J263" s="55" t="s">
        <v>14</v>
      </c>
      <c r="K263" s="57"/>
      <c r="L263" s="55" t="s">
        <v>12</v>
      </c>
      <c r="M263" s="55" t="s">
        <v>15</v>
      </c>
      <c r="N263" s="55" t="s">
        <v>14</v>
      </c>
      <c r="O263" s="56" t="s">
        <v>16</v>
      </c>
      <c r="P263" s="55" t="s">
        <v>12</v>
      </c>
      <c r="Q263" s="55" t="s">
        <v>15</v>
      </c>
      <c r="R263" s="55" t="s">
        <v>14</v>
      </c>
    </row>
    <row r="264" spans="1:19" ht="31.5" x14ac:dyDescent="0.2">
      <c r="A264" s="23"/>
      <c r="B264" s="24"/>
      <c r="C264" s="23"/>
      <c r="D264" s="24"/>
      <c r="E264" s="9" t="s">
        <v>17</v>
      </c>
      <c r="F264" s="23"/>
      <c r="G264" s="23"/>
      <c r="H264" s="27">
        <f>F264*G264</f>
        <v>0</v>
      </c>
      <c r="I264" s="27"/>
      <c r="J264" s="27">
        <f>H264*I264</f>
        <v>0</v>
      </c>
      <c r="K264" s="27"/>
      <c r="L264" s="27"/>
      <c r="M264" s="27"/>
      <c r="N264" s="27">
        <f>L264*M264</f>
        <v>0</v>
      </c>
      <c r="O264" s="27"/>
      <c r="P264" s="27"/>
      <c r="Q264" s="27"/>
      <c r="R264" s="27">
        <f>P264*Q264</f>
        <v>0</v>
      </c>
      <c r="S264" s="11"/>
    </row>
    <row r="265" spans="1:19" ht="15" x14ac:dyDescent="0.2">
      <c r="A265" s="23"/>
      <c r="B265" s="24"/>
      <c r="C265" s="23"/>
      <c r="D265" s="23"/>
      <c r="E265" s="26" t="s">
        <v>18</v>
      </c>
      <c r="F265" s="23"/>
      <c r="G265" s="23"/>
      <c r="H265" s="27">
        <f>F265*G265</f>
        <v>0</v>
      </c>
      <c r="I265" s="27"/>
      <c r="J265" s="27">
        <f>H265*I265</f>
        <v>0</v>
      </c>
      <c r="K265" s="27"/>
      <c r="L265" s="27"/>
      <c r="M265" s="27"/>
      <c r="N265" s="27">
        <f>L265*M265</f>
        <v>0</v>
      </c>
      <c r="O265" s="27"/>
      <c r="P265" s="27"/>
      <c r="Q265" s="27"/>
      <c r="R265" s="27">
        <f t="shared" ref="R265:R267" si="64">P265*Q265</f>
        <v>0</v>
      </c>
      <c r="S265" s="11"/>
    </row>
    <row r="266" spans="1:19" ht="15" x14ac:dyDescent="0.2">
      <c r="A266" s="23"/>
      <c r="B266" s="24"/>
      <c r="C266" s="25"/>
      <c r="D266" s="23"/>
      <c r="E266" s="58"/>
      <c r="F266" s="23"/>
      <c r="G266" s="23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15"/>
    </row>
    <row r="267" spans="1:19" x14ac:dyDescent="0.2">
      <c r="A267" s="23"/>
      <c r="B267" s="24"/>
      <c r="C267" s="23"/>
      <c r="D267" s="23"/>
      <c r="E267" s="23"/>
      <c r="F267" s="23"/>
      <c r="G267" s="23"/>
      <c r="H267" s="27">
        <f>F267*G267</f>
        <v>0</v>
      </c>
      <c r="I267" s="27"/>
      <c r="J267" s="27">
        <f>H267*I267</f>
        <v>0</v>
      </c>
      <c r="K267" s="27"/>
      <c r="L267" s="27"/>
      <c r="M267" s="27"/>
      <c r="N267" s="27">
        <f>L267*M267</f>
        <v>0</v>
      </c>
      <c r="O267" s="27"/>
      <c r="P267" s="27"/>
      <c r="Q267" s="27"/>
      <c r="R267" s="27">
        <f t="shared" si="64"/>
        <v>0</v>
      </c>
      <c r="S267" s="15"/>
    </row>
    <row r="268" spans="1:19" x14ac:dyDescent="0.2">
      <c r="A268" s="23"/>
      <c r="B268" s="24"/>
      <c r="C268" s="23"/>
      <c r="D268" s="23"/>
      <c r="E268" s="28" t="s">
        <v>40</v>
      </c>
      <c r="F268" s="23"/>
      <c r="G268" s="23"/>
      <c r="H268" s="29">
        <f>SUM(H264:H267)</f>
        <v>0</v>
      </c>
      <c r="I268" s="27"/>
      <c r="J268" s="29">
        <f>SUM(J264:J267)</f>
        <v>0</v>
      </c>
      <c r="K268" s="27"/>
      <c r="L268" s="29">
        <f>SUM(L264:L267)</f>
        <v>0</v>
      </c>
      <c r="M268" s="27"/>
      <c r="N268" s="29">
        <f>SUM(N264:N267)</f>
        <v>0</v>
      </c>
      <c r="O268" s="27"/>
      <c r="P268" s="27"/>
      <c r="Q268" s="27"/>
      <c r="R268" s="29">
        <f>SUM(R264:R267)</f>
        <v>0</v>
      </c>
      <c r="S268" s="11">
        <f>J268+N268+R268</f>
        <v>0</v>
      </c>
    </row>
    <row r="269" spans="1:19" ht="15" x14ac:dyDescent="0.2">
      <c r="A269" s="23" t="s">
        <v>0</v>
      </c>
      <c r="B269" s="24"/>
      <c r="C269" s="23"/>
      <c r="D269" s="23"/>
      <c r="E269" s="26" t="s">
        <v>41</v>
      </c>
      <c r="F269" s="23"/>
      <c r="G269" s="23"/>
      <c r="H269" s="27">
        <f>F269*G269</f>
        <v>0</v>
      </c>
      <c r="I269" s="27"/>
      <c r="J269" s="27">
        <f>H269*I269</f>
        <v>0</v>
      </c>
      <c r="K269" s="27"/>
      <c r="L269" s="27"/>
      <c r="M269" s="27"/>
      <c r="N269" s="27">
        <f>L269*M269</f>
        <v>0</v>
      </c>
      <c r="O269" s="27"/>
      <c r="P269" s="27"/>
      <c r="Q269" s="27"/>
      <c r="R269" s="27">
        <f>P269</f>
        <v>0</v>
      </c>
      <c r="S269" s="22"/>
    </row>
    <row r="270" spans="1:19" ht="25.5" x14ac:dyDescent="0.2">
      <c r="A270" s="23">
        <v>1</v>
      </c>
      <c r="B270" s="24" t="s">
        <v>139</v>
      </c>
      <c r="C270" s="25">
        <v>44827</v>
      </c>
      <c r="D270" s="23"/>
      <c r="E270" s="26" t="s">
        <v>140</v>
      </c>
      <c r="F270" s="23">
        <v>1</v>
      </c>
      <c r="G270" s="23">
        <v>1</v>
      </c>
      <c r="H270" s="27">
        <f t="shared" ref="H270:H273" si="65">F270*G270</f>
        <v>1</v>
      </c>
      <c r="I270" s="27">
        <v>600</v>
      </c>
      <c r="J270" s="27">
        <f>H270*I270</f>
        <v>600</v>
      </c>
      <c r="K270" s="27" t="s">
        <v>67</v>
      </c>
      <c r="L270" s="27">
        <v>0.5</v>
      </c>
      <c r="M270" s="27">
        <v>450</v>
      </c>
      <c r="N270" s="27">
        <f t="shared" ref="N270:N272" si="66">L270*M270</f>
        <v>225</v>
      </c>
      <c r="O270" s="27"/>
      <c r="P270" s="27"/>
      <c r="Q270" s="27"/>
      <c r="R270" s="27">
        <f>P270*Q270</f>
        <v>0</v>
      </c>
      <c r="S270" s="22"/>
    </row>
    <row r="271" spans="1:19" ht="15" x14ac:dyDescent="0.2">
      <c r="A271" s="23"/>
      <c r="B271" s="24"/>
      <c r="C271" s="23"/>
      <c r="D271" s="23"/>
      <c r="E271" s="26"/>
      <c r="F271" s="23"/>
      <c r="G271" s="23"/>
      <c r="H271" s="27">
        <f t="shared" si="65"/>
        <v>0</v>
      </c>
      <c r="I271" s="27"/>
      <c r="J271" s="27">
        <f>H271*I271</f>
        <v>0</v>
      </c>
      <c r="K271" s="27"/>
      <c r="L271" s="27"/>
      <c r="M271" s="27"/>
      <c r="N271" s="27">
        <f t="shared" si="66"/>
        <v>0</v>
      </c>
      <c r="O271" s="27"/>
      <c r="P271" s="27"/>
      <c r="Q271" s="27"/>
      <c r="R271" s="27">
        <f t="shared" ref="R271:R273" si="67">P271*Q271</f>
        <v>0</v>
      </c>
      <c r="S271" s="22"/>
    </row>
    <row r="272" spans="1:19" ht="15" x14ac:dyDescent="0.2">
      <c r="A272" s="23"/>
      <c r="B272" s="24"/>
      <c r="C272" s="23"/>
      <c r="D272" s="23"/>
      <c r="E272" s="26"/>
      <c r="F272" s="23"/>
      <c r="G272" s="23"/>
      <c r="H272" s="27">
        <f t="shared" si="65"/>
        <v>0</v>
      </c>
      <c r="I272" s="27"/>
      <c r="J272" s="27">
        <f t="shared" ref="J272:J273" si="68">H272*I272</f>
        <v>0</v>
      </c>
      <c r="K272" s="27"/>
      <c r="L272" s="27"/>
      <c r="M272" s="27"/>
      <c r="N272" s="27">
        <f t="shared" si="66"/>
        <v>0</v>
      </c>
      <c r="O272" s="27"/>
      <c r="P272" s="27"/>
      <c r="Q272" s="27"/>
      <c r="R272" s="27">
        <f t="shared" si="67"/>
        <v>0</v>
      </c>
      <c r="S272" s="22"/>
    </row>
    <row r="273" spans="1:19" x14ac:dyDescent="0.2">
      <c r="A273" s="23"/>
      <c r="B273" s="24"/>
      <c r="C273" s="23"/>
      <c r="D273" s="23"/>
      <c r="E273" s="23"/>
      <c r="F273" s="23"/>
      <c r="G273" s="23"/>
      <c r="H273" s="27">
        <f t="shared" si="65"/>
        <v>0</v>
      </c>
      <c r="I273" s="27"/>
      <c r="J273" s="27">
        <f t="shared" si="68"/>
        <v>0</v>
      </c>
      <c r="K273" s="27"/>
      <c r="L273" s="27"/>
      <c r="M273" s="27"/>
      <c r="N273" s="27">
        <f>L273*M273</f>
        <v>0</v>
      </c>
      <c r="O273" s="27"/>
      <c r="P273" s="27"/>
      <c r="Q273" s="27"/>
      <c r="R273" s="27">
        <f t="shared" si="67"/>
        <v>0</v>
      </c>
      <c r="S273" s="11"/>
    </row>
    <row r="274" spans="1:19" x14ac:dyDescent="0.2">
      <c r="A274" s="23"/>
      <c r="B274" s="24"/>
      <c r="C274" s="23"/>
      <c r="D274" s="23"/>
      <c r="E274" s="28" t="s">
        <v>40</v>
      </c>
      <c r="F274" s="23"/>
      <c r="G274" s="23"/>
      <c r="H274" s="29">
        <f>SUM(H269:H273)</f>
        <v>1</v>
      </c>
      <c r="I274" s="27"/>
      <c r="J274" s="29">
        <f>SUM(J269:J273)</f>
        <v>600</v>
      </c>
      <c r="K274" s="27"/>
      <c r="L274" s="29">
        <f>SUM(L269:L273)</f>
        <v>0.5</v>
      </c>
      <c r="M274" s="27"/>
      <c r="N274" s="29">
        <f>SUM(N269:N273)</f>
        <v>225</v>
      </c>
      <c r="O274" s="27"/>
      <c r="P274" s="27"/>
      <c r="Q274" s="27"/>
      <c r="R274" s="29">
        <f>SUM(R269:R273)</f>
        <v>0</v>
      </c>
      <c r="S274" s="11">
        <f>J274+N274+R274</f>
        <v>825</v>
      </c>
    </row>
    <row r="275" spans="1:19" ht="15" x14ac:dyDescent="0.2">
      <c r="A275" s="23"/>
      <c r="B275" s="24"/>
      <c r="C275" s="23"/>
      <c r="D275" s="23"/>
      <c r="E275" s="26" t="s">
        <v>46</v>
      </c>
      <c r="F275" s="23"/>
      <c r="G275" s="23"/>
      <c r="H275" s="27">
        <f>F275*G275</f>
        <v>0</v>
      </c>
      <c r="I275" s="27"/>
      <c r="J275" s="27">
        <f>H275*I275</f>
        <v>0</v>
      </c>
      <c r="K275" s="27"/>
      <c r="L275" s="27"/>
      <c r="M275" s="27"/>
      <c r="N275" s="27">
        <f>L275*M275</f>
        <v>0</v>
      </c>
      <c r="O275" s="27"/>
      <c r="P275" s="27"/>
      <c r="Q275" s="27"/>
      <c r="R275" s="27">
        <f>P275*Q275</f>
        <v>0</v>
      </c>
      <c r="S275" s="22"/>
    </row>
    <row r="276" spans="1:19" ht="15" x14ac:dyDescent="0.2">
      <c r="A276" s="23"/>
      <c r="B276" s="24"/>
      <c r="C276" s="25"/>
      <c r="D276" s="23"/>
      <c r="E276" s="26"/>
      <c r="F276" s="23"/>
      <c r="G276" s="23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2"/>
    </row>
    <row r="277" spans="1:19" ht="15" x14ac:dyDescent="0.2">
      <c r="A277" s="23"/>
      <c r="B277" s="24"/>
      <c r="C277" s="25"/>
      <c r="D277" s="23"/>
      <c r="E277" s="26"/>
      <c r="F277" s="23"/>
      <c r="G277" s="23"/>
      <c r="H277" s="27">
        <f>F277*G277</f>
        <v>0</v>
      </c>
      <c r="I277" s="27"/>
      <c r="J277" s="27">
        <f t="shared" ref="J277:J278" si="69">H277*I277</f>
        <v>0</v>
      </c>
      <c r="K277" s="27"/>
      <c r="L277" s="27"/>
      <c r="M277" s="27"/>
      <c r="N277" s="27">
        <f>L277*M277</f>
        <v>0</v>
      </c>
      <c r="O277" s="27"/>
      <c r="P277" s="27"/>
      <c r="Q277" s="27"/>
      <c r="R277" s="27">
        <f t="shared" ref="R277:R278" si="70">P277*Q277</f>
        <v>0</v>
      </c>
      <c r="S277" s="22"/>
    </row>
    <row r="278" spans="1:19" x14ac:dyDescent="0.2">
      <c r="A278" s="23"/>
      <c r="B278" s="24"/>
      <c r="C278" s="23"/>
      <c r="D278" s="23"/>
      <c r="E278" s="23"/>
      <c r="F278" s="23"/>
      <c r="G278" s="23"/>
      <c r="H278" s="27">
        <f>F278*G278</f>
        <v>0</v>
      </c>
      <c r="I278" s="27"/>
      <c r="J278" s="27">
        <f t="shared" si="69"/>
        <v>0</v>
      </c>
      <c r="K278" s="27"/>
      <c r="L278" s="27"/>
      <c r="M278" s="27"/>
      <c r="N278" s="27">
        <f>L278*M278</f>
        <v>0</v>
      </c>
      <c r="O278" s="27"/>
      <c r="P278" s="27"/>
      <c r="Q278" s="27"/>
      <c r="R278" s="27">
        <f t="shared" si="70"/>
        <v>0</v>
      </c>
      <c r="S278" s="22"/>
    </row>
    <row r="279" spans="1:19" x14ac:dyDescent="0.2">
      <c r="A279" s="23"/>
      <c r="B279" s="24"/>
      <c r="C279" s="23"/>
      <c r="D279" s="23"/>
      <c r="E279" s="28" t="s">
        <v>40</v>
      </c>
      <c r="F279" s="23"/>
      <c r="G279" s="23"/>
      <c r="H279" s="29">
        <f>SUM(H275:H278)</f>
        <v>0</v>
      </c>
      <c r="I279" s="27"/>
      <c r="J279" s="29">
        <f>SUM(J276:J278)</f>
        <v>0</v>
      </c>
      <c r="K279" s="27"/>
      <c r="L279" s="29">
        <f>SUM(L275:L278)</f>
        <v>0</v>
      </c>
      <c r="M279" s="27"/>
      <c r="N279" s="29">
        <f>SUM(N275:N278)</f>
        <v>0</v>
      </c>
      <c r="O279" s="27"/>
      <c r="P279" s="27"/>
      <c r="Q279" s="27"/>
      <c r="R279" s="29">
        <f>SUM(R275:R278)</f>
        <v>0</v>
      </c>
      <c r="S279" s="11">
        <f>J279+N279+R279</f>
        <v>0</v>
      </c>
    </row>
    <row r="280" spans="1:19" x14ac:dyDescent="0.2">
      <c r="A280" s="23"/>
      <c r="B280" s="24"/>
      <c r="C280" s="23"/>
      <c r="D280" s="23"/>
      <c r="E280" s="28" t="s">
        <v>40</v>
      </c>
      <c r="F280" s="23"/>
      <c r="G280" s="23"/>
      <c r="H280" s="29">
        <f>H268+H274+H279</f>
        <v>1</v>
      </c>
      <c r="I280" s="27"/>
      <c r="J280" s="29">
        <f>J268+J274+J279</f>
        <v>600</v>
      </c>
      <c r="K280" s="27"/>
      <c r="L280" s="29">
        <f>L268+L274+L279</f>
        <v>0.5</v>
      </c>
      <c r="M280" s="27"/>
      <c r="N280" s="29">
        <f>N268+N274+N279</f>
        <v>225</v>
      </c>
      <c r="O280" s="27"/>
      <c r="P280" s="27"/>
      <c r="Q280" s="27"/>
      <c r="R280" s="29">
        <f>R268+R274+R279</f>
        <v>0</v>
      </c>
      <c r="S280" s="29">
        <f>SUM(S264:S279)</f>
        <v>825</v>
      </c>
    </row>
    <row r="281" spans="1:19" x14ac:dyDescent="0.2">
      <c r="C281" s="16"/>
      <c r="R281" s="30">
        <f>J280+N280+R280</f>
        <v>825</v>
      </c>
      <c r="S281" s="30" t="s">
        <v>0</v>
      </c>
    </row>
    <row r="283" spans="1:19" ht="20.25" x14ac:dyDescent="0.3">
      <c r="F283" t="s">
        <v>0</v>
      </c>
      <c r="H283" s="1" t="s">
        <v>141</v>
      </c>
    </row>
    <row r="285" spans="1:19" x14ac:dyDescent="0.2">
      <c r="A285" s="50" t="s">
        <v>2</v>
      </c>
      <c r="B285" s="50" t="s">
        <v>3</v>
      </c>
      <c r="C285" s="50" t="s">
        <v>4</v>
      </c>
      <c r="D285" s="50" t="s">
        <v>5</v>
      </c>
      <c r="E285" s="50" t="s">
        <v>6</v>
      </c>
      <c r="F285" s="51" t="s">
        <v>7</v>
      </c>
      <c r="G285" s="51" t="s">
        <v>8</v>
      </c>
      <c r="H285" s="52" t="s">
        <v>9</v>
      </c>
      <c r="I285" s="52"/>
      <c r="J285" s="52"/>
      <c r="K285" s="50"/>
      <c r="L285" s="52" t="s">
        <v>10</v>
      </c>
      <c r="M285" s="52"/>
      <c r="N285" s="52"/>
      <c r="O285" s="52" t="s">
        <v>11</v>
      </c>
      <c r="P285" s="52"/>
      <c r="Q285" s="52"/>
      <c r="R285" s="52"/>
    </row>
    <row r="286" spans="1:19" ht="25.5" x14ac:dyDescent="0.2">
      <c r="A286" s="53"/>
      <c r="B286" s="53"/>
      <c r="C286" s="53"/>
      <c r="D286" s="53"/>
      <c r="E286" s="53"/>
      <c r="F286" s="54"/>
      <c r="G286" s="54"/>
      <c r="H286" s="55" t="s">
        <v>12</v>
      </c>
      <c r="I286" s="56" t="s">
        <v>13</v>
      </c>
      <c r="J286" s="55" t="s">
        <v>14</v>
      </c>
      <c r="K286" s="57"/>
      <c r="L286" s="55" t="s">
        <v>12</v>
      </c>
      <c r="M286" s="55" t="s">
        <v>15</v>
      </c>
      <c r="N286" s="55" t="s">
        <v>14</v>
      </c>
      <c r="O286" s="56" t="s">
        <v>16</v>
      </c>
      <c r="P286" s="55" t="s">
        <v>12</v>
      </c>
      <c r="Q286" s="55" t="s">
        <v>15</v>
      </c>
      <c r="R286" s="55" t="s">
        <v>14</v>
      </c>
    </row>
    <row r="287" spans="1:19" ht="31.5" x14ac:dyDescent="0.2">
      <c r="A287" s="23"/>
      <c r="B287" s="24"/>
      <c r="C287" s="23"/>
      <c r="D287" s="24"/>
      <c r="E287" s="9" t="s">
        <v>17</v>
      </c>
      <c r="F287" s="23"/>
      <c r="G287" s="23"/>
      <c r="H287" s="27">
        <f>F287*G287</f>
        <v>0</v>
      </c>
      <c r="I287" s="27"/>
      <c r="J287" s="27">
        <f>H287*I287</f>
        <v>0</v>
      </c>
      <c r="K287" s="27"/>
      <c r="L287" s="27"/>
      <c r="M287" s="27"/>
      <c r="N287" s="27">
        <f>L287*M287</f>
        <v>0</v>
      </c>
      <c r="O287" s="27"/>
      <c r="P287" s="27"/>
      <c r="Q287" s="27"/>
      <c r="R287" s="27">
        <f>P287*Q287</f>
        <v>0</v>
      </c>
      <c r="S287" s="11"/>
    </row>
    <row r="288" spans="1:19" ht="15" x14ac:dyDescent="0.2">
      <c r="A288" s="23"/>
      <c r="B288" s="24"/>
      <c r="C288" s="23"/>
      <c r="D288" s="23"/>
      <c r="E288" s="26" t="s">
        <v>18</v>
      </c>
      <c r="F288" s="23"/>
      <c r="G288" s="23"/>
      <c r="H288" s="27">
        <f>F288*G288</f>
        <v>0</v>
      </c>
      <c r="I288" s="27"/>
      <c r="J288" s="27">
        <f>H288*I288</f>
        <v>0</v>
      </c>
      <c r="K288" s="27"/>
      <c r="L288" s="27"/>
      <c r="M288" s="27"/>
      <c r="N288" s="27">
        <f>L288*M288</f>
        <v>0</v>
      </c>
      <c r="O288" s="27"/>
      <c r="P288" s="27"/>
      <c r="Q288" s="27"/>
      <c r="R288" s="27">
        <f t="shared" ref="R288:R298" si="71">P288*Q288</f>
        <v>0</v>
      </c>
      <c r="S288" s="11"/>
    </row>
    <row r="289" spans="1:19" ht="51" x14ac:dyDescent="0.2">
      <c r="A289" s="23">
        <v>1</v>
      </c>
      <c r="B289" s="24" t="s">
        <v>142</v>
      </c>
      <c r="C289" s="25">
        <v>44846</v>
      </c>
      <c r="D289" s="23"/>
      <c r="E289" s="26" t="s">
        <v>140</v>
      </c>
      <c r="F289" s="23">
        <v>0.5</v>
      </c>
      <c r="G289" s="23">
        <v>2</v>
      </c>
      <c r="H289" s="27">
        <f>F289*G289</f>
        <v>1</v>
      </c>
      <c r="I289" s="27">
        <v>600</v>
      </c>
      <c r="J289" s="27">
        <f>H289*I289</f>
        <v>600</v>
      </c>
      <c r="K289" s="27" t="s">
        <v>22</v>
      </c>
      <c r="L289" s="27">
        <v>0.5</v>
      </c>
      <c r="M289" s="27">
        <v>400</v>
      </c>
      <c r="N289" s="27">
        <f>L289*M289</f>
        <v>200</v>
      </c>
      <c r="O289" s="27"/>
      <c r="P289" s="27"/>
      <c r="Q289" s="27"/>
      <c r="R289" s="27"/>
      <c r="S289" s="11"/>
    </row>
    <row r="290" spans="1:19" ht="15" x14ac:dyDescent="0.2">
      <c r="A290" s="23"/>
      <c r="B290" s="24"/>
      <c r="C290" s="23"/>
      <c r="D290" s="23"/>
      <c r="E290" s="26"/>
      <c r="F290" s="23"/>
      <c r="G290" s="23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11"/>
    </row>
    <row r="291" spans="1:19" ht="102" x14ac:dyDescent="0.2">
      <c r="A291" s="23">
        <v>2</v>
      </c>
      <c r="B291" s="24" t="s">
        <v>143</v>
      </c>
      <c r="C291" s="23" t="s">
        <v>144</v>
      </c>
      <c r="D291" s="23"/>
      <c r="E291" s="26" t="s">
        <v>145</v>
      </c>
      <c r="F291" s="23">
        <v>2</v>
      </c>
      <c r="G291" s="23">
        <v>2</v>
      </c>
      <c r="H291" s="27">
        <f>F291*G291</f>
        <v>4</v>
      </c>
      <c r="I291" s="27">
        <v>600</v>
      </c>
      <c r="J291" s="27">
        <f>H291*I291</f>
        <v>2400</v>
      </c>
      <c r="K291" s="27" t="s">
        <v>67</v>
      </c>
      <c r="L291" s="27">
        <v>0.5</v>
      </c>
      <c r="M291" s="27">
        <v>450</v>
      </c>
      <c r="N291" s="27">
        <f>L291*M291</f>
        <v>225</v>
      </c>
      <c r="O291" s="27" t="s">
        <v>146</v>
      </c>
      <c r="P291" s="27">
        <v>15</v>
      </c>
      <c r="Q291" s="27">
        <v>154</v>
      </c>
      <c r="R291" s="27">
        <f>P291*Q291</f>
        <v>2310</v>
      </c>
      <c r="S291" s="11"/>
    </row>
    <row r="292" spans="1:19" ht="15" x14ac:dyDescent="0.2">
      <c r="A292" s="23"/>
      <c r="B292" s="24"/>
      <c r="C292" s="23"/>
      <c r="D292" s="23"/>
      <c r="E292" s="26"/>
      <c r="F292" s="23"/>
      <c r="G292" s="23"/>
      <c r="H292" s="27"/>
      <c r="I292" s="27"/>
      <c r="J292" s="27"/>
      <c r="K292" s="27"/>
      <c r="L292" s="27"/>
      <c r="M292" s="27"/>
      <c r="N292" s="27"/>
      <c r="O292" s="27" t="s">
        <v>147</v>
      </c>
      <c r="P292" s="27">
        <v>8</v>
      </c>
      <c r="Q292" s="27">
        <v>43</v>
      </c>
      <c r="R292" s="27">
        <f t="shared" ref="R292:R296" si="72">P292*Q292</f>
        <v>344</v>
      </c>
      <c r="S292" s="11"/>
    </row>
    <row r="293" spans="1:19" ht="25.5" x14ac:dyDescent="0.2">
      <c r="A293" s="23"/>
      <c r="B293" s="24"/>
      <c r="C293" s="23"/>
      <c r="D293" s="23"/>
      <c r="E293" s="26"/>
      <c r="F293" s="23"/>
      <c r="G293" s="23"/>
      <c r="H293" s="27"/>
      <c r="I293" s="27"/>
      <c r="J293" s="27"/>
      <c r="K293" s="27"/>
      <c r="L293" s="27"/>
      <c r="M293" s="27"/>
      <c r="N293" s="27"/>
      <c r="O293" s="61" t="s">
        <v>148</v>
      </c>
      <c r="P293" s="27">
        <v>16</v>
      </c>
      <c r="Q293" s="27">
        <v>12</v>
      </c>
      <c r="R293" s="27">
        <f t="shared" si="72"/>
        <v>192</v>
      </c>
      <c r="S293" s="11"/>
    </row>
    <row r="294" spans="1:19" ht="15" x14ac:dyDescent="0.2">
      <c r="A294" s="23"/>
      <c r="B294" s="24"/>
      <c r="C294" s="23"/>
      <c r="D294" s="23"/>
      <c r="E294" s="26"/>
      <c r="F294" s="23"/>
      <c r="G294" s="23"/>
      <c r="H294" s="27"/>
      <c r="I294" s="27"/>
      <c r="J294" s="27"/>
      <c r="K294" s="27"/>
      <c r="L294" s="27"/>
      <c r="M294" s="27"/>
      <c r="N294" s="27"/>
      <c r="O294" s="27" t="s">
        <v>149</v>
      </c>
      <c r="P294" s="27">
        <v>1</v>
      </c>
      <c r="Q294" s="27">
        <v>103</v>
      </c>
      <c r="R294" s="27">
        <f t="shared" si="72"/>
        <v>103</v>
      </c>
      <c r="S294" s="11"/>
    </row>
    <row r="295" spans="1:19" ht="15" x14ac:dyDescent="0.2">
      <c r="A295" s="23"/>
      <c r="B295" s="24"/>
      <c r="C295" s="23"/>
      <c r="D295" s="23"/>
      <c r="E295" s="26"/>
      <c r="F295" s="23"/>
      <c r="G295" s="23"/>
      <c r="H295" s="27"/>
      <c r="I295" s="27"/>
      <c r="J295" s="27"/>
      <c r="K295" s="27"/>
      <c r="L295" s="27"/>
      <c r="M295" s="27"/>
      <c r="N295" s="27"/>
      <c r="O295" s="27" t="s">
        <v>150</v>
      </c>
      <c r="P295" s="27">
        <v>2</v>
      </c>
      <c r="Q295" s="27"/>
      <c r="R295" s="27">
        <f t="shared" si="72"/>
        <v>0</v>
      </c>
      <c r="S295" s="11"/>
    </row>
    <row r="296" spans="1:19" ht="15" x14ac:dyDescent="0.2">
      <c r="A296" s="23"/>
      <c r="B296" s="24"/>
      <c r="C296" s="23"/>
      <c r="D296" s="23"/>
      <c r="E296" s="26"/>
      <c r="F296" s="23"/>
      <c r="G296" s="23"/>
      <c r="H296" s="27"/>
      <c r="I296" s="27"/>
      <c r="J296" s="27"/>
      <c r="K296" s="27"/>
      <c r="L296" s="27"/>
      <c r="M296" s="27"/>
      <c r="N296" s="27"/>
      <c r="O296" s="27" t="s">
        <v>151</v>
      </c>
      <c r="P296" s="27">
        <v>1</v>
      </c>
      <c r="Q296" s="27">
        <v>75</v>
      </c>
      <c r="R296" s="27">
        <f t="shared" si="72"/>
        <v>75</v>
      </c>
      <c r="S296" s="11"/>
    </row>
    <row r="297" spans="1:19" ht="15" x14ac:dyDescent="0.2">
      <c r="A297" s="23"/>
      <c r="B297" s="24"/>
      <c r="C297" s="25"/>
      <c r="D297" s="23"/>
      <c r="E297" s="58"/>
      <c r="F297" s="23"/>
      <c r="G297" s="23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15"/>
    </row>
    <row r="298" spans="1:19" x14ac:dyDescent="0.2">
      <c r="A298" s="23"/>
      <c r="B298" s="24"/>
      <c r="C298" s="23"/>
      <c r="D298" s="23"/>
      <c r="E298" s="23"/>
      <c r="F298" s="23"/>
      <c r="G298" s="23"/>
      <c r="H298" s="27">
        <f>F298*G298</f>
        <v>0</v>
      </c>
      <c r="I298" s="27"/>
      <c r="J298" s="27">
        <f>H298*I298</f>
        <v>0</v>
      </c>
      <c r="K298" s="27"/>
      <c r="L298" s="27"/>
      <c r="M298" s="27"/>
      <c r="N298" s="27">
        <f>L298*M298</f>
        <v>0</v>
      </c>
      <c r="O298" s="27"/>
      <c r="P298" s="27"/>
      <c r="Q298" s="27"/>
      <c r="R298" s="27">
        <f t="shared" si="71"/>
        <v>0</v>
      </c>
      <c r="S298" s="15"/>
    </row>
    <row r="299" spans="1:19" x14ac:dyDescent="0.2">
      <c r="A299" s="23"/>
      <c r="B299" s="24"/>
      <c r="C299" s="23"/>
      <c r="D299" s="23"/>
      <c r="E299" s="28" t="s">
        <v>40</v>
      </c>
      <c r="F299" s="23"/>
      <c r="G299" s="23"/>
      <c r="H299" s="29">
        <f>SUM(H287:H298)</f>
        <v>5</v>
      </c>
      <c r="I299" s="27"/>
      <c r="J299" s="29">
        <f>SUM(J287:J298)</f>
        <v>3000</v>
      </c>
      <c r="K299" s="27"/>
      <c r="L299" s="29">
        <f>SUM(L287:L298)</f>
        <v>1</v>
      </c>
      <c r="M299" s="27"/>
      <c r="N299" s="29">
        <f>SUM(N287:N298)</f>
        <v>425</v>
      </c>
      <c r="O299" s="27"/>
      <c r="P299" s="27"/>
      <c r="Q299" s="27"/>
      <c r="R299" s="29">
        <f>SUM(R287:R298)</f>
        <v>3024</v>
      </c>
      <c r="S299" s="11">
        <f>J299+N299+R299</f>
        <v>6449</v>
      </c>
    </row>
    <row r="300" spans="1:19" ht="15" x14ac:dyDescent="0.2">
      <c r="A300" s="23" t="s">
        <v>0</v>
      </c>
      <c r="B300" s="24"/>
      <c r="C300" s="23"/>
      <c r="D300" s="23"/>
      <c r="E300" s="26" t="s">
        <v>41</v>
      </c>
      <c r="F300" s="23"/>
      <c r="G300" s="23"/>
      <c r="H300" s="27">
        <f>F300*G300</f>
        <v>0</v>
      </c>
      <c r="I300" s="27"/>
      <c r="J300" s="27">
        <f>H300*I300</f>
        <v>0</v>
      </c>
      <c r="K300" s="27"/>
      <c r="L300" s="27"/>
      <c r="M300" s="27"/>
      <c r="N300" s="27">
        <f>L300*M300</f>
        <v>0</v>
      </c>
      <c r="O300" s="27"/>
      <c r="P300" s="27"/>
      <c r="Q300" s="27"/>
      <c r="R300" s="27">
        <f>P300</f>
        <v>0</v>
      </c>
      <c r="S300" s="22"/>
    </row>
    <row r="301" spans="1:19" ht="25.5" x14ac:dyDescent="0.2">
      <c r="A301" s="23">
        <v>1</v>
      </c>
      <c r="B301" s="24" t="s">
        <v>152</v>
      </c>
      <c r="C301" s="25">
        <v>44846</v>
      </c>
      <c r="D301" s="23"/>
      <c r="E301" s="26" t="s">
        <v>153</v>
      </c>
      <c r="F301" s="23">
        <v>1</v>
      </c>
      <c r="G301" s="23">
        <v>1</v>
      </c>
      <c r="H301" s="27">
        <f t="shared" ref="H301:H304" si="73">F301*G301</f>
        <v>1</v>
      </c>
      <c r="I301" s="27">
        <v>600</v>
      </c>
      <c r="J301" s="27">
        <f>H301*I301</f>
        <v>600</v>
      </c>
      <c r="K301" s="27" t="s">
        <v>67</v>
      </c>
      <c r="L301" s="27">
        <v>0.5</v>
      </c>
      <c r="M301" s="27">
        <v>450</v>
      </c>
      <c r="N301" s="27">
        <f t="shared" ref="N301:N303" si="74">L301*M301</f>
        <v>225</v>
      </c>
      <c r="O301" s="27" t="s">
        <v>154</v>
      </c>
      <c r="P301" s="27">
        <v>0.3</v>
      </c>
      <c r="Q301" s="27">
        <v>606</v>
      </c>
      <c r="R301" s="27">
        <f>P301*Q301</f>
        <v>181.79999999999998</v>
      </c>
      <c r="S301" s="22"/>
    </row>
    <row r="302" spans="1:19" ht="15" x14ac:dyDescent="0.2">
      <c r="A302" s="23"/>
      <c r="B302" s="24"/>
      <c r="C302" s="23"/>
      <c r="D302" s="23"/>
      <c r="E302" s="26"/>
      <c r="F302" s="23"/>
      <c r="G302" s="23"/>
      <c r="H302" s="27">
        <f t="shared" si="73"/>
        <v>0</v>
      </c>
      <c r="I302" s="27"/>
      <c r="J302" s="27">
        <f>H302*I302</f>
        <v>0</v>
      </c>
      <c r="K302" s="27"/>
      <c r="L302" s="27"/>
      <c r="M302" s="27"/>
      <c r="N302" s="27">
        <f t="shared" si="74"/>
        <v>0</v>
      </c>
      <c r="O302" s="27"/>
      <c r="P302" s="27"/>
      <c r="Q302" s="27"/>
      <c r="R302" s="27">
        <f t="shared" ref="R302:R304" si="75">P302*Q302</f>
        <v>0</v>
      </c>
      <c r="S302" s="22"/>
    </row>
    <row r="303" spans="1:19" ht="15" x14ac:dyDescent="0.2">
      <c r="A303" s="23"/>
      <c r="B303" s="24"/>
      <c r="C303" s="23"/>
      <c r="D303" s="23"/>
      <c r="E303" s="26"/>
      <c r="F303" s="23"/>
      <c r="G303" s="23"/>
      <c r="H303" s="27">
        <f t="shared" si="73"/>
        <v>0</v>
      </c>
      <c r="I303" s="27"/>
      <c r="J303" s="27">
        <f t="shared" ref="J303:J304" si="76">H303*I303</f>
        <v>0</v>
      </c>
      <c r="K303" s="27"/>
      <c r="L303" s="27"/>
      <c r="M303" s="27"/>
      <c r="N303" s="27">
        <f t="shared" si="74"/>
        <v>0</v>
      </c>
      <c r="O303" s="27"/>
      <c r="P303" s="27"/>
      <c r="Q303" s="27"/>
      <c r="R303" s="27">
        <f t="shared" si="75"/>
        <v>0</v>
      </c>
      <c r="S303" s="22"/>
    </row>
    <row r="304" spans="1:19" x14ac:dyDescent="0.2">
      <c r="A304" s="23"/>
      <c r="B304" s="24"/>
      <c r="C304" s="23"/>
      <c r="D304" s="23"/>
      <c r="E304" s="23"/>
      <c r="F304" s="23"/>
      <c r="G304" s="23"/>
      <c r="H304" s="27">
        <f t="shared" si="73"/>
        <v>0</v>
      </c>
      <c r="I304" s="27"/>
      <c r="J304" s="27">
        <f t="shared" si="76"/>
        <v>0</v>
      </c>
      <c r="K304" s="27"/>
      <c r="L304" s="27"/>
      <c r="M304" s="27"/>
      <c r="N304" s="27">
        <f>L304*M304</f>
        <v>0</v>
      </c>
      <c r="O304" s="27"/>
      <c r="P304" s="27"/>
      <c r="Q304" s="27"/>
      <c r="R304" s="27">
        <f t="shared" si="75"/>
        <v>0</v>
      </c>
      <c r="S304" s="11"/>
    </row>
    <row r="305" spans="1:19" x14ac:dyDescent="0.2">
      <c r="A305" s="23"/>
      <c r="B305" s="24"/>
      <c r="C305" s="23"/>
      <c r="D305" s="23"/>
      <c r="E305" s="28" t="s">
        <v>40</v>
      </c>
      <c r="F305" s="23"/>
      <c r="G305" s="23"/>
      <c r="H305" s="29">
        <f>SUM(H300:H304)</f>
        <v>1</v>
      </c>
      <c r="I305" s="27"/>
      <c r="J305" s="29">
        <f>SUM(J300:J304)</f>
        <v>600</v>
      </c>
      <c r="K305" s="27"/>
      <c r="L305" s="29">
        <f>SUM(L300:L304)</f>
        <v>0.5</v>
      </c>
      <c r="M305" s="27"/>
      <c r="N305" s="29">
        <f>SUM(N300:N304)</f>
        <v>225</v>
      </c>
      <c r="O305" s="27"/>
      <c r="P305" s="27"/>
      <c r="Q305" s="27"/>
      <c r="R305" s="29">
        <f>SUM(R300:R304)</f>
        <v>181.79999999999998</v>
      </c>
      <c r="S305" s="11">
        <f>J305+N305+R305</f>
        <v>1006.8</v>
      </c>
    </row>
    <row r="306" spans="1:19" ht="15" x14ac:dyDescent="0.2">
      <c r="A306" s="23"/>
      <c r="B306" s="24"/>
      <c r="C306" s="23"/>
      <c r="D306" s="23"/>
      <c r="E306" s="26" t="s">
        <v>46</v>
      </c>
      <c r="F306" s="23"/>
      <c r="G306" s="23"/>
      <c r="H306" s="27">
        <f>F306*G306</f>
        <v>0</v>
      </c>
      <c r="I306" s="27"/>
      <c r="J306" s="27">
        <f>H306*I306</f>
        <v>0</v>
      </c>
      <c r="K306" s="27"/>
      <c r="L306" s="27"/>
      <c r="M306" s="27"/>
      <c r="N306" s="27">
        <f>L306*M306</f>
        <v>0</v>
      </c>
      <c r="O306" s="27"/>
      <c r="P306" s="27"/>
      <c r="Q306" s="27"/>
      <c r="R306" s="27">
        <f>P306*Q306</f>
        <v>0</v>
      </c>
      <c r="S306" s="22"/>
    </row>
    <row r="307" spans="1:19" ht="25.5" x14ac:dyDescent="0.2">
      <c r="A307" s="23">
        <v>1</v>
      </c>
      <c r="B307" s="24" t="s">
        <v>155</v>
      </c>
      <c r="C307" s="25">
        <v>44846</v>
      </c>
      <c r="D307" s="23"/>
      <c r="E307" s="26" t="s">
        <v>153</v>
      </c>
      <c r="F307" s="23">
        <v>1.5</v>
      </c>
      <c r="G307" s="23">
        <v>1</v>
      </c>
      <c r="H307" s="27">
        <f>F307*G307</f>
        <v>1.5</v>
      </c>
      <c r="I307" s="27">
        <v>600</v>
      </c>
      <c r="J307" s="27">
        <f>H307*I307</f>
        <v>900</v>
      </c>
      <c r="K307" s="27" t="s">
        <v>67</v>
      </c>
      <c r="L307" s="27">
        <v>0.5</v>
      </c>
      <c r="M307" s="27">
        <v>450</v>
      </c>
      <c r="N307" s="27">
        <f>L307*M307</f>
        <v>225</v>
      </c>
      <c r="O307" s="27" t="s">
        <v>156</v>
      </c>
      <c r="P307" s="27">
        <v>1</v>
      </c>
      <c r="Q307" s="27">
        <v>170</v>
      </c>
      <c r="R307" s="27">
        <f>P307*Q307</f>
        <v>170</v>
      </c>
      <c r="S307" s="22"/>
    </row>
    <row r="308" spans="1:19" ht="15" x14ac:dyDescent="0.2">
      <c r="A308" s="23"/>
      <c r="B308" s="24"/>
      <c r="C308" s="25"/>
      <c r="D308" s="23"/>
      <c r="E308" s="26"/>
      <c r="F308" s="23"/>
      <c r="G308" s="23"/>
      <c r="H308" s="27">
        <f>F308*G308</f>
        <v>0</v>
      </c>
      <c r="I308" s="27"/>
      <c r="J308" s="27">
        <f t="shared" ref="J308:J309" si="77">H308*I308</f>
        <v>0</v>
      </c>
      <c r="K308" s="27"/>
      <c r="L308" s="27"/>
      <c r="M308" s="27"/>
      <c r="N308" s="27">
        <f>L308*M308</f>
        <v>0</v>
      </c>
      <c r="O308" s="27"/>
      <c r="P308" s="27"/>
      <c r="Q308" s="27"/>
      <c r="R308" s="27">
        <f t="shared" ref="R308:R309" si="78">P308*Q308</f>
        <v>0</v>
      </c>
      <c r="S308" s="22"/>
    </row>
    <row r="309" spans="1:19" x14ac:dyDescent="0.2">
      <c r="A309" s="23"/>
      <c r="B309" s="24"/>
      <c r="C309" s="23"/>
      <c r="D309" s="23"/>
      <c r="E309" s="23"/>
      <c r="F309" s="23"/>
      <c r="G309" s="23"/>
      <c r="H309" s="27">
        <f>F309*G309</f>
        <v>0</v>
      </c>
      <c r="I309" s="27"/>
      <c r="J309" s="27">
        <f t="shared" si="77"/>
        <v>0</v>
      </c>
      <c r="K309" s="27"/>
      <c r="L309" s="27"/>
      <c r="M309" s="27"/>
      <c r="N309" s="27">
        <f>L309*M309</f>
        <v>0</v>
      </c>
      <c r="O309" s="27"/>
      <c r="P309" s="27"/>
      <c r="Q309" s="27"/>
      <c r="R309" s="27">
        <f t="shared" si="78"/>
        <v>0</v>
      </c>
      <c r="S309" s="22"/>
    </row>
    <row r="310" spans="1:19" x14ac:dyDescent="0.2">
      <c r="A310" s="23"/>
      <c r="B310" s="24"/>
      <c r="C310" s="23"/>
      <c r="D310" s="23"/>
      <c r="E310" s="28" t="s">
        <v>40</v>
      </c>
      <c r="F310" s="23"/>
      <c r="G310" s="23"/>
      <c r="H310" s="29">
        <f>SUM(H306:H309)</f>
        <v>1.5</v>
      </c>
      <c r="I310" s="27"/>
      <c r="J310" s="29">
        <f>SUM(J307:J309)</f>
        <v>900</v>
      </c>
      <c r="K310" s="27"/>
      <c r="L310" s="29">
        <f>SUM(L306:L309)</f>
        <v>0.5</v>
      </c>
      <c r="M310" s="27"/>
      <c r="N310" s="29">
        <f>SUM(N306:N309)</f>
        <v>225</v>
      </c>
      <c r="O310" s="27"/>
      <c r="P310" s="27"/>
      <c r="Q310" s="27"/>
      <c r="R310" s="29">
        <f>SUM(R306:R309)</f>
        <v>170</v>
      </c>
      <c r="S310" s="11">
        <f>J310+N310+R310</f>
        <v>1295</v>
      </c>
    </row>
    <row r="311" spans="1:19" x14ac:dyDescent="0.2">
      <c r="A311" s="23"/>
      <c r="B311" s="24"/>
      <c r="C311" s="23"/>
      <c r="D311" s="23"/>
      <c r="E311" s="28" t="s">
        <v>40</v>
      </c>
      <c r="F311" s="23"/>
      <c r="G311" s="23"/>
      <c r="H311" s="29">
        <f>H299+H305+H310</f>
        <v>7.5</v>
      </c>
      <c r="I311" s="27"/>
      <c r="J311" s="29">
        <f>J299+J305+J310</f>
        <v>4500</v>
      </c>
      <c r="K311" s="27"/>
      <c r="L311" s="29">
        <f>L299+L305+L310</f>
        <v>2</v>
      </c>
      <c r="M311" s="27"/>
      <c r="N311" s="29">
        <f>N299+N305+N310</f>
        <v>875</v>
      </c>
      <c r="O311" s="27"/>
      <c r="P311" s="27"/>
      <c r="Q311" s="27"/>
      <c r="R311" s="29">
        <f>R299+R305+R310</f>
        <v>3375.8</v>
      </c>
      <c r="S311" s="29">
        <f>SUM(S287:S310)</f>
        <v>8750.7999999999993</v>
      </c>
    </row>
    <row r="312" spans="1:19" x14ac:dyDescent="0.2">
      <c r="C312" s="16"/>
      <c r="R312" s="30">
        <f>J311+N311+R311</f>
        <v>8750.7999999999993</v>
      </c>
      <c r="S312" s="30" t="s">
        <v>0</v>
      </c>
    </row>
    <row r="315" spans="1:19" ht="20.25" x14ac:dyDescent="0.3">
      <c r="F315" t="s">
        <v>0</v>
      </c>
      <c r="H315" s="1" t="s">
        <v>157</v>
      </c>
    </row>
    <row r="317" spans="1:19" x14ac:dyDescent="0.2">
      <c r="A317" s="50" t="s">
        <v>2</v>
      </c>
      <c r="B317" s="50" t="s">
        <v>3</v>
      </c>
      <c r="C317" s="50" t="s">
        <v>4</v>
      </c>
      <c r="D317" s="50" t="s">
        <v>5</v>
      </c>
      <c r="E317" s="50" t="s">
        <v>6</v>
      </c>
      <c r="F317" s="51" t="s">
        <v>7</v>
      </c>
      <c r="G317" s="51" t="s">
        <v>8</v>
      </c>
      <c r="H317" s="52" t="s">
        <v>9</v>
      </c>
      <c r="I317" s="52"/>
      <c r="J317" s="52"/>
      <c r="K317" s="50"/>
      <c r="L317" s="52" t="s">
        <v>10</v>
      </c>
      <c r="M317" s="52"/>
      <c r="N317" s="52"/>
      <c r="O317" s="52" t="s">
        <v>11</v>
      </c>
      <c r="P317" s="52"/>
      <c r="Q317" s="52"/>
      <c r="R317" s="52"/>
    </row>
    <row r="318" spans="1:19" ht="25.5" x14ac:dyDescent="0.2">
      <c r="A318" s="53"/>
      <c r="B318" s="53"/>
      <c r="C318" s="53"/>
      <c r="D318" s="53"/>
      <c r="E318" s="53"/>
      <c r="F318" s="54"/>
      <c r="G318" s="54"/>
      <c r="H318" s="55" t="s">
        <v>12</v>
      </c>
      <c r="I318" s="56" t="s">
        <v>13</v>
      </c>
      <c r="J318" s="55" t="s">
        <v>14</v>
      </c>
      <c r="K318" s="57"/>
      <c r="L318" s="55" t="s">
        <v>12</v>
      </c>
      <c r="M318" s="55" t="s">
        <v>15</v>
      </c>
      <c r="N318" s="55" t="s">
        <v>14</v>
      </c>
      <c r="O318" s="56" t="s">
        <v>16</v>
      </c>
      <c r="P318" s="55" t="s">
        <v>12</v>
      </c>
      <c r="Q318" s="55" t="s">
        <v>15</v>
      </c>
      <c r="R318" s="55" t="s">
        <v>14</v>
      </c>
    </row>
    <row r="319" spans="1:19" ht="31.5" x14ac:dyDescent="0.2">
      <c r="A319" s="23"/>
      <c r="B319" s="24"/>
      <c r="C319" s="23"/>
      <c r="D319" s="24"/>
      <c r="E319" s="9" t="s">
        <v>17</v>
      </c>
      <c r="F319" s="23"/>
      <c r="G319" s="23"/>
      <c r="H319" s="27">
        <f>F319*G319</f>
        <v>0</v>
      </c>
      <c r="I319" s="27"/>
      <c r="J319" s="27">
        <f>H319*I319</f>
        <v>0</v>
      </c>
      <c r="K319" s="27"/>
      <c r="L319" s="27"/>
      <c r="M319" s="27"/>
      <c r="N319" s="27">
        <f>L319*M319</f>
        <v>0</v>
      </c>
      <c r="O319" s="27"/>
      <c r="P319" s="27"/>
      <c r="Q319" s="27"/>
      <c r="R319" s="27">
        <f>P319*Q319</f>
        <v>0</v>
      </c>
      <c r="S319" s="11"/>
    </row>
    <row r="320" spans="1:19" ht="15" x14ac:dyDescent="0.2">
      <c r="A320" s="23"/>
      <c r="B320" s="24"/>
      <c r="C320" s="23"/>
      <c r="D320" s="23"/>
      <c r="E320" s="26" t="s">
        <v>18</v>
      </c>
      <c r="F320" s="23"/>
      <c r="G320" s="23"/>
      <c r="H320" s="27">
        <f>F320*G320</f>
        <v>0</v>
      </c>
      <c r="I320" s="27"/>
      <c r="J320" s="27">
        <f>H320*I320</f>
        <v>0</v>
      </c>
      <c r="K320" s="27"/>
      <c r="L320" s="27"/>
      <c r="M320" s="27"/>
      <c r="N320" s="27">
        <f>L320*M320</f>
        <v>0</v>
      </c>
      <c r="O320" s="27"/>
      <c r="P320" s="27"/>
      <c r="Q320" s="27"/>
      <c r="R320" s="27">
        <f t="shared" ref="R320" si="79">P320*Q320</f>
        <v>0</v>
      </c>
      <c r="S320" s="11"/>
    </row>
    <row r="321" spans="1:19" ht="140.25" x14ac:dyDescent="0.2">
      <c r="A321" s="23">
        <v>1</v>
      </c>
      <c r="B321" s="24" t="s">
        <v>158</v>
      </c>
      <c r="C321" s="25">
        <v>44877</v>
      </c>
      <c r="D321" s="23"/>
      <c r="E321" s="26" t="s">
        <v>159</v>
      </c>
      <c r="F321" s="23">
        <v>2</v>
      </c>
      <c r="G321" s="23">
        <v>1</v>
      </c>
      <c r="H321" s="27">
        <f>F321*G321</f>
        <v>2</v>
      </c>
      <c r="I321" s="27">
        <v>600</v>
      </c>
      <c r="J321" s="27">
        <f>H321*I321</f>
        <v>1200</v>
      </c>
      <c r="K321" s="27" t="s">
        <v>67</v>
      </c>
      <c r="L321" s="27">
        <v>0.5</v>
      </c>
      <c r="M321" s="27">
        <v>450</v>
      </c>
      <c r="N321" s="27">
        <f>L321*M321</f>
        <v>225</v>
      </c>
      <c r="O321" s="27" t="s">
        <v>160</v>
      </c>
      <c r="P321" s="27">
        <v>1</v>
      </c>
      <c r="Q321" s="27">
        <v>236</v>
      </c>
      <c r="R321" s="27">
        <f>P321*Q321</f>
        <v>236</v>
      </c>
      <c r="S321" s="11"/>
    </row>
    <row r="322" spans="1:19" ht="15" x14ac:dyDescent="0.2">
      <c r="A322" s="23"/>
      <c r="B322" s="24"/>
      <c r="C322" s="23"/>
      <c r="D322" s="23"/>
      <c r="E322" s="26"/>
      <c r="F322" s="23"/>
      <c r="G322" s="23"/>
      <c r="H322" s="27"/>
      <c r="I322" s="27"/>
      <c r="J322" s="27"/>
      <c r="K322" s="27"/>
      <c r="L322" s="27"/>
      <c r="M322" s="27"/>
      <c r="N322" s="27"/>
      <c r="O322" s="27" t="s">
        <v>161</v>
      </c>
      <c r="P322" s="27">
        <v>0.3</v>
      </c>
      <c r="Q322" s="27">
        <v>75</v>
      </c>
      <c r="R322" s="27">
        <f t="shared" ref="R322:R323" si="80">P322*Q322</f>
        <v>22.5</v>
      </c>
      <c r="S322" s="11"/>
    </row>
    <row r="323" spans="1:19" ht="15" x14ac:dyDescent="0.2">
      <c r="A323" s="23"/>
      <c r="B323" s="24"/>
      <c r="C323" s="23"/>
      <c r="D323" s="23"/>
      <c r="E323" s="26"/>
      <c r="F323" s="23"/>
      <c r="G323" s="23"/>
      <c r="H323" s="27"/>
      <c r="I323" s="27"/>
      <c r="J323" s="27"/>
      <c r="K323" s="27"/>
      <c r="L323" s="27"/>
      <c r="M323" s="27"/>
      <c r="N323" s="27"/>
      <c r="O323" s="27" t="s">
        <v>63</v>
      </c>
      <c r="P323" s="27">
        <v>1</v>
      </c>
      <c r="Q323" s="27">
        <v>68</v>
      </c>
      <c r="R323" s="27">
        <f t="shared" si="80"/>
        <v>68</v>
      </c>
      <c r="S323" s="11"/>
    </row>
    <row r="324" spans="1:19" ht="15" x14ac:dyDescent="0.2">
      <c r="A324" s="23"/>
      <c r="B324" s="24"/>
      <c r="C324" s="23"/>
      <c r="D324" s="23"/>
      <c r="E324" s="26"/>
      <c r="F324" s="23"/>
      <c r="G324" s="23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11"/>
    </row>
    <row r="325" spans="1:19" ht="140.25" x14ac:dyDescent="0.2">
      <c r="A325" s="23">
        <v>2</v>
      </c>
      <c r="B325" s="24" t="s">
        <v>162</v>
      </c>
      <c r="C325" s="25">
        <v>44888</v>
      </c>
      <c r="D325" s="23"/>
      <c r="E325" s="26" t="s">
        <v>163</v>
      </c>
      <c r="F325" s="23">
        <v>2</v>
      </c>
      <c r="G325" s="23">
        <v>5.5</v>
      </c>
      <c r="H325" s="27">
        <f>F325*G325</f>
        <v>11</v>
      </c>
      <c r="I325" s="27">
        <v>600</v>
      </c>
      <c r="J325" s="27">
        <f>H325*I325</f>
        <v>6600</v>
      </c>
      <c r="K325" s="27" t="s">
        <v>67</v>
      </c>
      <c r="L325" s="27">
        <v>0.5</v>
      </c>
      <c r="M325" s="27">
        <v>450</v>
      </c>
      <c r="N325" s="27">
        <f>L325*M325</f>
        <v>225</v>
      </c>
      <c r="O325" s="27" t="s">
        <v>164</v>
      </c>
      <c r="P325" s="27">
        <v>5</v>
      </c>
      <c r="Q325" s="27">
        <v>105</v>
      </c>
      <c r="R325" s="27">
        <f>P325*Q325</f>
        <v>525</v>
      </c>
      <c r="S325" s="11"/>
    </row>
    <row r="326" spans="1:19" ht="15" x14ac:dyDescent="0.2">
      <c r="A326" s="23"/>
      <c r="B326" s="24"/>
      <c r="C326" s="23"/>
      <c r="D326" s="23"/>
      <c r="E326" s="26"/>
      <c r="F326" s="23"/>
      <c r="G326" s="23"/>
      <c r="H326" s="27"/>
      <c r="I326" s="27"/>
      <c r="J326" s="27"/>
      <c r="K326" s="27"/>
      <c r="L326" s="27"/>
      <c r="M326" s="27"/>
      <c r="N326" s="27"/>
      <c r="O326" s="27" t="s">
        <v>165</v>
      </c>
      <c r="P326" s="27">
        <v>2</v>
      </c>
      <c r="Q326" s="27">
        <v>224</v>
      </c>
      <c r="R326" s="27">
        <f t="shared" ref="R326:R343" si="81">P326*Q326</f>
        <v>448</v>
      </c>
      <c r="S326" s="11"/>
    </row>
    <row r="327" spans="1:19" ht="15" x14ac:dyDescent="0.2">
      <c r="A327" s="23"/>
      <c r="B327" s="24"/>
      <c r="C327" s="23"/>
      <c r="D327" s="23"/>
      <c r="E327" s="26"/>
      <c r="F327" s="23"/>
      <c r="G327" s="23"/>
      <c r="H327" s="27"/>
      <c r="I327" s="27"/>
      <c r="J327" s="27"/>
      <c r="K327" s="27"/>
      <c r="L327" s="27"/>
      <c r="M327" s="27"/>
      <c r="N327" s="27"/>
      <c r="O327" s="27" t="s">
        <v>166</v>
      </c>
      <c r="P327" s="27">
        <v>1</v>
      </c>
      <c r="Q327" s="27">
        <v>34</v>
      </c>
      <c r="R327" s="27">
        <f t="shared" si="81"/>
        <v>34</v>
      </c>
      <c r="S327" s="11"/>
    </row>
    <row r="328" spans="1:19" ht="15" x14ac:dyDescent="0.2">
      <c r="A328" s="23"/>
      <c r="B328" s="24"/>
      <c r="C328" s="23"/>
      <c r="D328" s="23"/>
      <c r="E328" s="26"/>
      <c r="F328" s="23"/>
      <c r="G328" s="23"/>
      <c r="H328" s="27"/>
      <c r="I328" s="27"/>
      <c r="J328" s="27"/>
      <c r="K328" s="27"/>
      <c r="L328" s="27"/>
      <c r="M328" s="27"/>
      <c r="N328" s="27"/>
      <c r="O328" s="27" t="s">
        <v>167</v>
      </c>
      <c r="P328" s="27">
        <v>1</v>
      </c>
      <c r="Q328" s="27">
        <v>32</v>
      </c>
      <c r="R328" s="27">
        <f t="shared" si="81"/>
        <v>32</v>
      </c>
      <c r="S328" s="11"/>
    </row>
    <row r="329" spans="1:19" ht="15" x14ac:dyDescent="0.2">
      <c r="A329" s="23"/>
      <c r="B329" s="24"/>
      <c r="C329" s="23"/>
      <c r="D329" s="23"/>
      <c r="E329" s="26"/>
      <c r="F329" s="23"/>
      <c r="G329" s="23"/>
      <c r="H329" s="27"/>
      <c r="I329" s="27"/>
      <c r="J329" s="27"/>
      <c r="K329" s="27"/>
      <c r="L329" s="27"/>
      <c r="M329" s="27"/>
      <c r="N329" s="27"/>
      <c r="O329" s="27" t="s">
        <v>160</v>
      </c>
      <c r="P329" s="27">
        <v>1</v>
      </c>
      <c r="Q329" s="27">
        <v>236</v>
      </c>
      <c r="R329" s="27">
        <f t="shared" si="81"/>
        <v>236</v>
      </c>
      <c r="S329" s="11"/>
    </row>
    <row r="330" spans="1:19" ht="15" x14ac:dyDescent="0.2">
      <c r="A330" s="23"/>
      <c r="B330" s="24"/>
      <c r="C330" s="23"/>
      <c r="D330" s="23"/>
      <c r="E330" s="26"/>
      <c r="F330" s="23"/>
      <c r="G330" s="23"/>
      <c r="H330" s="27"/>
      <c r="I330" s="27"/>
      <c r="J330" s="27"/>
      <c r="K330" s="27"/>
      <c r="L330" s="27"/>
      <c r="M330" s="27"/>
      <c r="N330" s="27"/>
      <c r="O330" s="27" t="s">
        <v>168</v>
      </c>
      <c r="P330" s="27">
        <v>1</v>
      </c>
      <c r="Q330" s="27">
        <v>25</v>
      </c>
      <c r="R330" s="27">
        <f t="shared" si="81"/>
        <v>25</v>
      </c>
      <c r="S330" s="11"/>
    </row>
    <row r="331" spans="1:19" ht="15" x14ac:dyDescent="0.2">
      <c r="A331" s="23"/>
      <c r="B331" s="24"/>
      <c r="C331" s="23"/>
      <c r="D331" s="23"/>
      <c r="E331" s="26"/>
      <c r="F331" s="23"/>
      <c r="G331" s="23"/>
      <c r="H331" s="27"/>
      <c r="I331" s="27"/>
      <c r="J331" s="27"/>
      <c r="K331" s="27"/>
      <c r="L331" s="27"/>
      <c r="M331" s="27"/>
      <c r="N331" s="27"/>
      <c r="O331" s="27" t="s">
        <v>169</v>
      </c>
      <c r="P331" s="27">
        <v>1</v>
      </c>
      <c r="Q331" s="27">
        <v>370</v>
      </c>
      <c r="R331" s="27">
        <f t="shared" si="81"/>
        <v>370</v>
      </c>
      <c r="S331" s="11"/>
    </row>
    <row r="332" spans="1:19" ht="15" x14ac:dyDescent="0.2">
      <c r="A332" s="23"/>
      <c r="B332" s="24"/>
      <c r="C332" s="23"/>
      <c r="D332" s="23"/>
      <c r="E332" s="26"/>
      <c r="F332" s="23"/>
      <c r="G332" s="23"/>
      <c r="H332" s="27"/>
      <c r="I332" s="27"/>
      <c r="J332" s="27"/>
      <c r="K332" s="27"/>
      <c r="L332" s="27"/>
      <c r="M332" s="27"/>
      <c r="N332" s="27"/>
      <c r="O332" s="27" t="s">
        <v>170</v>
      </c>
      <c r="P332" s="27">
        <v>1</v>
      </c>
      <c r="Q332" s="27">
        <v>86</v>
      </c>
      <c r="R332" s="27">
        <f t="shared" si="81"/>
        <v>86</v>
      </c>
      <c r="S332" s="11"/>
    </row>
    <row r="333" spans="1:19" ht="15" x14ac:dyDescent="0.2">
      <c r="A333" s="23"/>
      <c r="B333" s="24"/>
      <c r="C333" s="23"/>
      <c r="D333" s="23"/>
      <c r="E333" s="26"/>
      <c r="F333" s="23"/>
      <c r="G333" s="23"/>
      <c r="H333" s="27"/>
      <c r="I333" s="27"/>
      <c r="J333" s="27"/>
      <c r="K333" s="27"/>
      <c r="L333" s="27"/>
      <c r="M333" s="27"/>
      <c r="N333" s="27"/>
      <c r="O333" s="27" t="s">
        <v>171</v>
      </c>
      <c r="P333" s="27">
        <v>1</v>
      </c>
      <c r="Q333" s="27">
        <v>76</v>
      </c>
      <c r="R333" s="27">
        <f t="shared" si="81"/>
        <v>76</v>
      </c>
      <c r="S333" s="11"/>
    </row>
    <row r="334" spans="1:19" ht="15" x14ac:dyDescent="0.2">
      <c r="A334" s="23"/>
      <c r="B334" s="24"/>
      <c r="C334" s="23"/>
      <c r="D334" s="23"/>
      <c r="E334" s="26"/>
      <c r="F334" s="23"/>
      <c r="G334" s="23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11"/>
    </row>
    <row r="335" spans="1:19" ht="140.25" x14ac:dyDescent="0.2">
      <c r="A335" s="23">
        <v>3</v>
      </c>
      <c r="B335" s="24" t="s">
        <v>172</v>
      </c>
      <c r="C335" s="25">
        <v>44888</v>
      </c>
      <c r="D335" s="23"/>
      <c r="E335" s="26" t="s">
        <v>173</v>
      </c>
      <c r="F335" s="23">
        <v>1</v>
      </c>
      <c r="G335" s="23">
        <v>2</v>
      </c>
      <c r="H335" s="27">
        <f>F335*G335</f>
        <v>2</v>
      </c>
      <c r="I335" s="27">
        <v>600</v>
      </c>
      <c r="J335" s="27">
        <f>H335*I335</f>
        <v>1200</v>
      </c>
      <c r="K335" s="27" t="s">
        <v>67</v>
      </c>
      <c r="L335" s="27">
        <v>0.5</v>
      </c>
      <c r="M335" s="27">
        <v>450</v>
      </c>
      <c r="N335" s="27">
        <f>L335*M335</f>
        <v>225</v>
      </c>
      <c r="O335" s="27" t="s">
        <v>174</v>
      </c>
      <c r="P335" s="27">
        <v>1</v>
      </c>
      <c r="Q335" s="27">
        <v>102</v>
      </c>
      <c r="R335" s="27">
        <f t="shared" si="81"/>
        <v>102</v>
      </c>
      <c r="S335" s="11"/>
    </row>
    <row r="336" spans="1:19" ht="15" x14ac:dyDescent="0.2">
      <c r="A336" s="23"/>
      <c r="B336" s="24"/>
      <c r="C336" s="23"/>
      <c r="D336" s="23"/>
      <c r="E336" s="26"/>
      <c r="F336" s="23"/>
      <c r="G336" s="23"/>
      <c r="H336" s="27"/>
      <c r="I336" s="27"/>
      <c r="J336" s="27"/>
      <c r="K336" s="27"/>
      <c r="L336" s="27"/>
      <c r="M336" s="27"/>
      <c r="N336" s="27"/>
      <c r="O336" s="27" t="s">
        <v>175</v>
      </c>
      <c r="P336" s="27">
        <v>1</v>
      </c>
      <c r="Q336" s="27">
        <v>374</v>
      </c>
      <c r="R336" s="27">
        <f t="shared" si="81"/>
        <v>374</v>
      </c>
      <c r="S336" s="11"/>
    </row>
    <row r="337" spans="1:19" ht="15" x14ac:dyDescent="0.2">
      <c r="A337" s="23"/>
      <c r="B337" s="24"/>
      <c r="C337" s="23"/>
      <c r="D337" s="23"/>
      <c r="E337" s="26"/>
      <c r="F337" s="23"/>
      <c r="G337" s="23"/>
      <c r="H337" s="27"/>
      <c r="I337" s="27"/>
      <c r="J337" s="27"/>
      <c r="K337" s="27"/>
      <c r="L337" s="27"/>
      <c r="M337" s="27"/>
      <c r="N337" s="27"/>
      <c r="O337" s="27" t="s">
        <v>161</v>
      </c>
      <c r="P337" s="27">
        <v>0.4</v>
      </c>
      <c r="Q337" s="27">
        <v>75</v>
      </c>
      <c r="R337" s="27">
        <f t="shared" si="81"/>
        <v>30</v>
      </c>
      <c r="S337" s="11"/>
    </row>
    <row r="338" spans="1:19" ht="15" x14ac:dyDescent="0.2">
      <c r="A338" s="23"/>
      <c r="B338" s="24"/>
      <c r="C338" s="23"/>
      <c r="D338" s="23"/>
      <c r="E338" s="26"/>
      <c r="F338" s="23"/>
      <c r="G338" s="23"/>
      <c r="H338" s="27"/>
      <c r="I338" s="27"/>
      <c r="J338" s="27"/>
      <c r="K338" s="27"/>
      <c r="L338" s="27"/>
      <c r="M338" s="27"/>
      <c r="N338" s="27"/>
      <c r="O338" s="27" t="s">
        <v>164</v>
      </c>
      <c r="P338" s="27">
        <v>0.2</v>
      </c>
      <c r="Q338" s="27">
        <v>105</v>
      </c>
      <c r="R338" s="27">
        <f t="shared" si="81"/>
        <v>21</v>
      </c>
      <c r="S338" s="11"/>
    </row>
    <row r="339" spans="1:19" ht="15" x14ac:dyDescent="0.2">
      <c r="A339" s="23"/>
      <c r="B339" s="24"/>
      <c r="C339" s="23"/>
      <c r="D339" s="23"/>
      <c r="E339" s="26"/>
      <c r="F339" s="23"/>
      <c r="G339" s="23"/>
      <c r="H339" s="27"/>
      <c r="I339" s="27"/>
      <c r="J339" s="27"/>
      <c r="K339" s="27"/>
      <c r="L339" s="27"/>
      <c r="M339" s="27"/>
      <c r="N339" s="27"/>
      <c r="O339" s="27" t="s">
        <v>63</v>
      </c>
      <c r="P339" s="27">
        <v>1</v>
      </c>
      <c r="Q339" s="27">
        <v>68</v>
      </c>
      <c r="R339" s="27">
        <f t="shared" si="81"/>
        <v>68</v>
      </c>
      <c r="S339" s="11"/>
    </row>
    <row r="340" spans="1:19" ht="15" x14ac:dyDescent="0.2">
      <c r="A340" s="23"/>
      <c r="B340" s="24"/>
      <c r="C340" s="23"/>
      <c r="D340" s="23"/>
      <c r="E340" s="26"/>
      <c r="F340" s="23"/>
      <c r="G340" s="23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11"/>
    </row>
    <row r="341" spans="1:19" ht="51" x14ac:dyDescent="0.2">
      <c r="A341" s="23">
        <v>4</v>
      </c>
      <c r="B341" s="24" t="s">
        <v>176</v>
      </c>
      <c r="C341" s="25">
        <v>44890</v>
      </c>
      <c r="D341" s="23"/>
      <c r="E341" s="58" t="s">
        <v>163</v>
      </c>
      <c r="F341" s="23">
        <v>1</v>
      </c>
      <c r="G341" s="23">
        <v>2</v>
      </c>
      <c r="H341" s="27">
        <f>F341*G341</f>
        <v>2</v>
      </c>
      <c r="I341" s="27">
        <v>600</v>
      </c>
      <c r="J341" s="27">
        <f>H341*I341</f>
        <v>1200</v>
      </c>
      <c r="K341" s="27" t="s">
        <v>22</v>
      </c>
      <c r="L341" s="27">
        <v>0.5</v>
      </c>
      <c r="M341" s="27">
        <v>400</v>
      </c>
      <c r="N341" s="27">
        <f>L341*M341</f>
        <v>200</v>
      </c>
      <c r="O341" s="27"/>
      <c r="P341" s="27"/>
      <c r="Q341" s="27"/>
      <c r="R341" s="27"/>
      <c r="S341" s="15"/>
    </row>
    <row r="342" spans="1:19" ht="15" x14ac:dyDescent="0.2">
      <c r="A342" s="23"/>
      <c r="B342" s="24"/>
      <c r="C342" s="25"/>
      <c r="D342" s="23"/>
      <c r="E342" s="58"/>
      <c r="F342" s="23"/>
      <c r="G342" s="23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15"/>
    </row>
    <row r="343" spans="1:19" ht="38.25" x14ac:dyDescent="0.2">
      <c r="A343" s="23">
        <v>5</v>
      </c>
      <c r="B343" s="24" t="s">
        <v>177</v>
      </c>
      <c r="C343" s="25">
        <v>44894</v>
      </c>
      <c r="D343" s="23"/>
      <c r="E343" s="23" t="s">
        <v>178</v>
      </c>
      <c r="F343" s="23">
        <v>0.5</v>
      </c>
      <c r="G343" s="23">
        <v>2</v>
      </c>
      <c r="H343" s="27">
        <f>F343*G343</f>
        <v>1</v>
      </c>
      <c r="I343" s="27">
        <v>600</v>
      </c>
      <c r="J343" s="27">
        <f>H343*I343</f>
        <v>600</v>
      </c>
      <c r="K343" s="27" t="s">
        <v>67</v>
      </c>
      <c r="L343" s="27">
        <v>0.5</v>
      </c>
      <c r="M343" s="27">
        <v>450</v>
      </c>
      <c r="N343" s="27">
        <f>L343*M343</f>
        <v>225</v>
      </c>
      <c r="O343" s="27"/>
      <c r="P343" s="27"/>
      <c r="Q343" s="27"/>
      <c r="R343" s="27">
        <f t="shared" si="81"/>
        <v>0</v>
      </c>
      <c r="S343" s="15"/>
    </row>
    <row r="344" spans="1:19" x14ac:dyDescent="0.2">
      <c r="A344" s="23"/>
      <c r="B344" s="24"/>
      <c r="C344" s="23"/>
      <c r="D344" s="23"/>
      <c r="E344" s="28" t="s">
        <v>40</v>
      </c>
      <c r="F344" s="23"/>
      <c r="G344" s="23"/>
      <c r="H344" s="29">
        <f>SUM(H319:H343)</f>
        <v>18</v>
      </c>
      <c r="I344" s="27"/>
      <c r="J344" s="29">
        <f>SUM(J319:J343)</f>
        <v>10800</v>
      </c>
      <c r="K344" s="27"/>
      <c r="L344" s="29">
        <f>SUM(L319:L343)</f>
        <v>2.5</v>
      </c>
      <c r="M344" s="27"/>
      <c r="N344" s="29">
        <f>SUM(N319:N343)</f>
        <v>1100</v>
      </c>
      <c r="O344" s="27"/>
      <c r="P344" s="27"/>
      <c r="Q344" s="27"/>
      <c r="R344" s="29">
        <f>SUM(R319:R343)</f>
        <v>2753.5</v>
      </c>
      <c r="S344" s="11">
        <f>J344+N344+R344</f>
        <v>14653.5</v>
      </c>
    </row>
    <row r="345" spans="1:19" ht="15" x14ac:dyDescent="0.2">
      <c r="A345" s="23" t="s">
        <v>0</v>
      </c>
      <c r="B345" s="24"/>
      <c r="C345" s="23"/>
      <c r="D345" s="23"/>
      <c r="E345" s="26" t="s">
        <v>41</v>
      </c>
      <c r="F345" s="23"/>
      <c r="G345" s="23"/>
      <c r="H345" s="27">
        <f>F345*G345</f>
        <v>0</v>
      </c>
      <c r="I345" s="27"/>
      <c r="J345" s="27">
        <f>H345*I345</f>
        <v>0</v>
      </c>
      <c r="K345" s="27"/>
      <c r="L345" s="27"/>
      <c r="M345" s="27"/>
      <c r="N345" s="27">
        <f>L345*M345</f>
        <v>0</v>
      </c>
      <c r="O345" s="27"/>
      <c r="P345" s="27"/>
      <c r="Q345" s="27"/>
      <c r="R345" s="27">
        <f>P345</f>
        <v>0</v>
      </c>
      <c r="S345" s="22"/>
    </row>
    <row r="346" spans="1:19" ht="15" x14ac:dyDescent="0.2">
      <c r="A346" s="23"/>
      <c r="B346" s="24"/>
      <c r="C346" s="25"/>
      <c r="D346" s="23"/>
      <c r="E346" s="26" t="s">
        <v>42</v>
      </c>
      <c r="F346" s="23"/>
      <c r="G346" s="23"/>
      <c r="H346" s="27">
        <f t="shared" ref="H346:H348" si="82">F346*G346</f>
        <v>0</v>
      </c>
      <c r="I346" s="27"/>
      <c r="J346" s="27">
        <f>H346*I346</f>
        <v>0</v>
      </c>
      <c r="K346" s="27"/>
      <c r="L346" s="27"/>
      <c r="M346" s="27"/>
      <c r="N346" s="27">
        <f t="shared" ref="N346:N347" si="83">L346*M346</f>
        <v>0</v>
      </c>
      <c r="O346" s="27"/>
      <c r="P346" s="27"/>
      <c r="Q346" s="27"/>
      <c r="R346" s="27">
        <f>P346*Q346</f>
        <v>0</v>
      </c>
      <c r="S346" s="22"/>
    </row>
    <row r="347" spans="1:19" ht="15" x14ac:dyDescent="0.2">
      <c r="A347" s="23"/>
      <c r="B347" s="24"/>
      <c r="C347" s="23"/>
      <c r="D347" s="23"/>
      <c r="E347" s="26"/>
      <c r="F347" s="23"/>
      <c r="G347" s="23"/>
      <c r="H347" s="27">
        <f t="shared" si="82"/>
        <v>0</v>
      </c>
      <c r="I347" s="27"/>
      <c r="J347" s="27">
        <f>H347*I347</f>
        <v>0</v>
      </c>
      <c r="K347" s="27"/>
      <c r="L347" s="27"/>
      <c r="M347" s="27"/>
      <c r="N347" s="27">
        <f t="shared" si="83"/>
        <v>0</v>
      </c>
      <c r="O347" s="27"/>
      <c r="P347" s="27"/>
      <c r="Q347" s="27"/>
      <c r="R347" s="27">
        <f t="shared" ref="R347:R348" si="84">P347*Q347</f>
        <v>0</v>
      </c>
      <c r="S347" s="22"/>
    </row>
    <row r="348" spans="1:19" x14ac:dyDescent="0.2">
      <c r="A348" s="23"/>
      <c r="B348" s="24"/>
      <c r="C348" s="23"/>
      <c r="D348" s="23"/>
      <c r="E348" s="23"/>
      <c r="F348" s="23"/>
      <c r="G348" s="23"/>
      <c r="H348" s="27">
        <f t="shared" si="82"/>
        <v>0</v>
      </c>
      <c r="I348" s="27"/>
      <c r="J348" s="27">
        <f t="shared" ref="J348" si="85">H348*I348</f>
        <v>0</v>
      </c>
      <c r="K348" s="27"/>
      <c r="L348" s="27"/>
      <c r="M348" s="27"/>
      <c r="N348" s="27">
        <f>L348*M348</f>
        <v>0</v>
      </c>
      <c r="O348" s="27"/>
      <c r="P348" s="27"/>
      <c r="Q348" s="27"/>
      <c r="R348" s="27">
        <f t="shared" si="84"/>
        <v>0</v>
      </c>
      <c r="S348" s="11"/>
    </row>
    <row r="349" spans="1:19" x14ac:dyDescent="0.2">
      <c r="A349" s="23"/>
      <c r="B349" s="24"/>
      <c r="C349" s="23"/>
      <c r="D349" s="23"/>
      <c r="E349" s="28" t="s">
        <v>40</v>
      </c>
      <c r="F349" s="23"/>
      <c r="G349" s="23"/>
      <c r="H349" s="29">
        <f>SUM(H345:H348)</f>
        <v>0</v>
      </c>
      <c r="I349" s="27"/>
      <c r="J349" s="29">
        <f>SUM(J345:J348)</f>
        <v>0</v>
      </c>
      <c r="K349" s="27"/>
      <c r="L349" s="29">
        <f>SUM(L345:L348)</f>
        <v>0</v>
      </c>
      <c r="M349" s="27"/>
      <c r="N349" s="29">
        <f>SUM(N345:N348)</f>
        <v>0</v>
      </c>
      <c r="O349" s="27"/>
      <c r="P349" s="27"/>
      <c r="Q349" s="27"/>
      <c r="R349" s="29">
        <f>SUM(R345:R348)</f>
        <v>0</v>
      </c>
      <c r="S349" s="11">
        <f>J349+N349+R349</f>
        <v>0</v>
      </c>
    </row>
    <row r="350" spans="1:19" ht="15" x14ac:dyDescent="0.2">
      <c r="A350" s="23"/>
      <c r="B350" s="24"/>
      <c r="C350" s="23"/>
      <c r="D350" s="23"/>
      <c r="E350" s="26" t="s">
        <v>46</v>
      </c>
      <c r="F350" s="23"/>
      <c r="G350" s="23"/>
      <c r="H350" s="27">
        <f>F350*G350</f>
        <v>0</v>
      </c>
      <c r="I350" s="27"/>
      <c r="J350" s="27">
        <f>H350*I350</f>
        <v>0</v>
      </c>
      <c r="K350" s="27"/>
      <c r="L350" s="27"/>
      <c r="M350" s="27"/>
      <c r="N350" s="27">
        <f>L350*M350</f>
        <v>0</v>
      </c>
      <c r="O350" s="27"/>
      <c r="P350" s="27"/>
      <c r="Q350" s="27"/>
      <c r="R350" s="27">
        <f>P350*Q350</f>
        <v>0</v>
      </c>
      <c r="S350" s="22"/>
    </row>
    <row r="351" spans="1:19" ht="15" x14ac:dyDescent="0.2">
      <c r="A351" s="23"/>
      <c r="B351" s="24"/>
      <c r="C351" s="25"/>
      <c r="D351" s="23"/>
      <c r="E351" s="26"/>
      <c r="F351" s="23"/>
      <c r="G351" s="23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2"/>
    </row>
    <row r="352" spans="1:19" ht="15" x14ac:dyDescent="0.2">
      <c r="A352" s="23"/>
      <c r="B352" s="24"/>
      <c r="C352" s="25"/>
      <c r="D352" s="23"/>
      <c r="E352" s="26"/>
      <c r="F352" s="23"/>
      <c r="G352" s="23"/>
      <c r="H352" s="27">
        <f>F352*G352</f>
        <v>0</v>
      </c>
      <c r="I352" s="27"/>
      <c r="J352" s="27">
        <f t="shared" ref="J352:J353" si="86">H352*I352</f>
        <v>0</v>
      </c>
      <c r="K352" s="27"/>
      <c r="L352" s="27"/>
      <c r="M352" s="27"/>
      <c r="N352" s="27">
        <f>L352*M352</f>
        <v>0</v>
      </c>
      <c r="O352" s="27"/>
      <c r="P352" s="27"/>
      <c r="Q352" s="27"/>
      <c r="R352" s="27">
        <f t="shared" ref="R352:R353" si="87">P352*Q352</f>
        <v>0</v>
      </c>
      <c r="S352" s="22"/>
    </row>
    <row r="353" spans="1:19" x14ac:dyDescent="0.2">
      <c r="A353" s="23"/>
      <c r="B353" s="24"/>
      <c r="C353" s="23"/>
      <c r="D353" s="23"/>
      <c r="E353" s="23"/>
      <c r="F353" s="23"/>
      <c r="G353" s="23"/>
      <c r="H353" s="27">
        <f>F353*G353</f>
        <v>0</v>
      </c>
      <c r="I353" s="27"/>
      <c r="J353" s="27">
        <f t="shared" si="86"/>
        <v>0</v>
      </c>
      <c r="K353" s="27"/>
      <c r="L353" s="27"/>
      <c r="M353" s="27"/>
      <c r="N353" s="27">
        <f>L353*M353</f>
        <v>0</v>
      </c>
      <c r="O353" s="27"/>
      <c r="P353" s="27"/>
      <c r="Q353" s="27"/>
      <c r="R353" s="27">
        <f t="shared" si="87"/>
        <v>0</v>
      </c>
      <c r="S353" s="22"/>
    </row>
    <row r="354" spans="1:19" x14ac:dyDescent="0.2">
      <c r="A354" s="23"/>
      <c r="B354" s="24"/>
      <c r="C354" s="23"/>
      <c r="D354" s="23"/>
      <c r="E354" s="28" t="s">
        <v>40</v>
      </c>
      <c r="F354" s="23"/>
      <c r="G354" s="23"/>
      <c r="H354" s="29">
        <f>SUM(H350:H353)</f>
        <v>0</v>
      </c>
      <c r="I354" s="27"/>
      <c r="J354" s="29">
        <f>SUM(J351:J353)</f>
        <v>0</v>
      </c>
      <c r="K354" s="27"/>
      <c r="L354" s="29">
        <f>SUM(L350:L353)</f>
        <v>0</v>
      </c>
      <c r="M354" s="27"/>
      <c r="N354" s="29">
        <f>SUM(N350:N353)</f>
        <v>0</v>
      </c>
      <c r="O354" s="27"/>
      <c r="P354" s="27"/>
      <c r="Q354" s="27"/>
      <c r="R354" s="29">
        <f>SUM(R350:R353)</f>
        <v>0</v>
      </c>
      <c r="S354" s="11">
        <f>J354+N354+R354</f>
        <v>0</v>
      </c>
    </row>
    <row r="355" spans="1:19" x14ac:dyDescent="0.2">
      <c r="A355" s="23"/>
      <c r="B355" s="24"/>
      <c r="C355" s="23"/>
      <c r="D355" s="23"/>
      <c r="E355" s="28" t="s">
        <v>40</v>
      </c>
      <c r="F355" s="23"/>
      <c r="G355" s="23"/>
      <c r="H355" s="29">
        <f>H344+H349+H354</f>
        <v>18</v>
      </c>
      <c r="I355" s="27"/>
      <c r="J355" s="29">
        <f>J344+J349+J354</f>
        <v>10800</v>
      </c>
      <c r="K355" s="27"/>
      <c r="L355" s="29">
        <f>L344+L349+L354</f>
        <v>2.5</v>
      </c>
      <c r="M355" s="27"/>
      <c r="N355" s="29">
        <f>N344+N349+N354</f>
        <v>1100</v>
      </c>
      <c r="O355" s="27"/>
      <c r="P355" s="27"/>
      <c r="Q355" s="27"/>
      <c r="R355" s="29">
        <f>R344+R349+R354</f>
        <v>2753.5</v>
      </c>
      <c r="S355" s="29">
        <f>SUM(S319:S354)</f>
        <v>14653.5</v>
      </c>
    </row>
    <row r="356" spans="1:19" x14ac:dyDescent="0.2">
      <c r="C356" s="16"/>
      <c r="R356" s="30">
        <f>J355+N355+R355</f>
        <v>14653.5</v>
      </c>
      <c r="S356" s="30" t="s">
        <v>0</v>
      </c>
    </row>
    <row r="358" spans="1:19" ht="20.25" x14ac:dyDescent="0.3">
      <c r="F358" t="s">
        <v>0</v>
      </c>
      <c r="H358" s="1" t="s">
        <v>179</v>
      </c>
    </row>
    <row r="360" spans="1:19" x14ac:dyDescent="0.2">
      <c r="A360" s="50" t="s">
        <v>2</v>
      </c>
      <c r="B360" s="50" t="s">
        <v>3</v>
      </c>
      <c r="C360" s="50" t="s">
        <v>4</v>
      </c>
      <c r="D360" s="50" t="s">
        <v>5</v>
      </c>
      <c r="E360" s="50" t="s">
        <v>6</v>
      </c>
      <c r="F360" s="51" t="s">
        <v>7</v>
      </c>
      <c r="G360" s="51" t="s">
        <v>8</v>
      </c>
      <c r="H360" s="52" t="s">
        <v>9</v>
      </c>
      <c r="I360" s="52"/>
      <c r="J360" s="52"/>
      <c r="K360" s="50"/>
      <c r="L360" s="52" t="s">
        <v>10</v>
      </c>
      <c r="M360" s="52"/>
      <c r="N360" s="52"/>
      <c r="O360" s="52" t="s">
        <v>11</v>
      </c>
      <c r="P360" s="52"/>
      <c r="Q360" s="52"/>
      <c r="R360" s="52"/>
    </row>
    <row r="361" spans="1:19" ht="25.5" x14ac:dyDescent="0.2">
      <c r="A361" s="53"/>
      <c r="B361" s="53"/>
      <c r="C361" s="53"/>
      <c r="D361" s="53"/>
      <c r="E361" s="53"/>
      <c r="F361" s="54"/>
      <c r="G361" s="54"/>
      <c r="H361" s="55" t="s">
        <v>12</v>
      </c>
      <c r="I361" s="56" t="s">
        <v>13</v>
      </c>
      <c r="J361" s="55" t="s">
        <v>14</v>
      </c>
      <c r="K361" s="57"/>
      <c r="L361" s="55" t="s">
        <v>12</v>
      </c>
      <c r="M361" s="55" t="s">
        <v>15</v>
      </c>
      <c r="N361" s="55" t="s">
        <v>14</v>
      </c>
      <c r="O361" s="56" t="s">
        <v>16</v>
      </c>
      <c r="P361" s="55" t="s">
        <v>12</v>
      </c>
      <c r="Q361" s="55" t="s">
        <v>15</v>
      </c>
      <c r="R361" s="55" t="s">
        <v>14</v>
      </c>
    </row>
    <row r="362" spans="1:19" ht="31.5" x14ac:dyDescent="0.2">
      <c r="A362" s="23"/>
      <c r="B362" s="24"/>
      <c r="C362" s="23"/>
      <c r="D362" s="24"/>
      <c r="E362" s="9" t="s">
        <v>17</v>
      </c>
      <c r="F362" s="23"/>
      <c r="G362" s="23"/>
      <c r="H362" s="27">
        <f>F362*G362</f>
        <v>0</v>
      </c>
      <c r="I362" s="27"/>
      <c r="J362" s="27">
        <f>H362*I362</f>
        <v>0</v>
      </c>
      <c r="K362" s="27"/>
      <c r="L362" s="27"/>
      <c r="M362" s="27"/>
      <c r="N362" s="27">
        <f>L362*M362</f>
        <v>0</v>
      </c>
      <c r="O362" s="27"/>
      <c r="P362" s="27"/>
      <c r="Q362" s="27"/>
      <c r="R362" s="27">
        <f>P362*Q362</f>
        <v>0</v>
      </c>
      <c r="S362" s="11"/>
    </row>
    <row r="363" spans="1:19" ht="15" x14ac:dyDescent="0.2">
      <c r="A363" s="23"/>
      <c r="B363" s="24"/>
      <c r="C363" s="23"/>
      <c r="D363" s="23"/>
      <c r="E363" s="26" t="s">
        <v>18</v>
      </c>
      <c r="F363" s="23"/>
      <c r="G363" s="23"/>
      <c r="H363" s="27">
        <f>F363*G363</f>
        <v>0</v>
      </c>
      <c r="I363" s="27"/>
      <c r="J363" s="27">
        <f>H363*I363</f>
        <v>0</v>
      </c>
      <c r="K363" s="27"/>
      <c r="L363" s="27"/>
      <c r="M363" s="27"/>
      <c r="N363" s="27">
        <f>L363*M363</f>
        <v>0</v>
      </c>
      <c r="O363" s="27"/>
      <c r="P363" s="27"/>
      <c r="Q363" s="27"/>
      <c r="R363" s="27">
        <f t="shared" ref="R363:R365" si="88">P363*Q363</f>
        <v>0</v>
      </c>
      <c r="S363" s="11"/>
    </row>
    <row r="364" spans="1:19" ht="63.75" x14ac:dyDescent="0.2">
      <c r="A364" s="23">
        <v>1</v>
      </c>
      <c r="B364" s="24" t="s">
        <v>180</v>
      </c>
      <c r="C364" s="25">
        <v>44904</v>
      </c>
      <c r="D364" s="23"/>
      <c r="E364" s="58" t="s">
        <v>181</v>
      </c>
      <c r="F364" s="23">
        <v>1</v>
      </c>
      <c r="G364" s="23">
        <v>1</v>
      </c>
      <c r="H364" s="27">
        <f>F364*G364</f>
        <v>1</v>
      </c>
      <c r="I364" s="27">
        <v>600</v>
      </c>
      <c r="J364" s="27">
        <f>H364*I364</f>
        <v>600</v>
      </c>
      <c r="K364" s="27" t="s">
        <v>22</v>
      </c>
      <c r="L364" s="27">
        <v>0.5</v>
      </c>
      <c r="M364" s="27">
        <v>400</v>
      </c>
      <c r="N364" s="27">
        <f>L364*M364</f>
        <v>200</v>
      </c>
      <c r="O364" s="27"/>
      <c r="P364" s="27"/>
      <c r="Q364" s="27"/>
      <c r="R364" s="27">
        <f t="shared" si="88"/>
        <v>0</v>
      </c>
      <c r="S364" s="15"/>
    </row>
    <row r="365" spans="1:19" x14ac:dyDescent="0.2">
      <c r="A365" s="23"/>
      <c r="B365" s="24"/>
      <c r="C365" s="23"/>
      <c r="D365" s="23"/>
      <c r="E365" s="23"/>
      <c r="F365" s="23"/>
      <c r="G365" s="23"/>
      <c r="H365" s="27">
        <f>F365*G365</f>
        <v>0</v>
      </c>
      <c r="I365" s="27"/>
      <c r="J365" s="27">
        <f>H365*I365</f>
        <v>0</v>
      </c>
      <c r="K365" s="27"/>
      <c r="L365" s="27"/>
      <c r="M365" s="27"/>
      <c r="N365" s="27">
        <f>L365*M365</f>
        <v>0</v>
      </c>
      <c r="O365" s="27"/>
      <c r="P365" s="27"/>
      <c r="Q365" s="27"/>
      <c r="R365" s="27">
        <f t="shared" si="88"/>
        <v>0</v>
      </c>
      <c r="S365" s="15"/>
    </row>
    <row r="366" spans="1:19" x14ac:dyDescent="0.2">
      <c r="A366" s="23"/>
      <c r="B366" s="24"/>
      <c r="C366" s="23"/>
      <c r="D366" s="23"/>
      <c r="E366" s="28" t="s">
        <v>40</v>
      </c>
      <c r="F366" s="23"/>
      <c r="G366" s="23"/>
      <c r="H366" s="29">
        <f>SUM(H362:H365)</f>
        <v>1</v>
      </c>
      <c r="I366" s="27"/>
      <c r="J366" s="29">
        <f>SUM(J362:J365)</f>
        <v>600</v>
      </c>
      <c r="K366" s="27"/>
      <c r="L366" s="29">
        <f>SUM(L362:L365)</f>
        <v>0.5</v>
      </c>
      <c r="M366" s="27"/>
      <c r="N366" s="29">
        <f>SUM(N362:N365)</f>
        <v>200</v>
      </c>
      <c r="O366" s="27"/>
      <c r="P366" s="27"/>
      <c r="Q366" s="27"/>
      <c r="R366" s="29">
        <f>SUM(R362:R365)</f>
        <v>0</v>
      </c>
      <c r="S366" s="11">
        <f>J366+N366+R366</f>
        <v>800</v>
      </c>
    </row>
    <row r="367" spans="1:19" ht="15" x14ac:dyDescent="0.2">
      <c r="A367" s="23" t="s">
        <v>0</v>
      </c>
      <c r="B367" s="24"/>
      <c r="C367" s="23"/>
      <c r="D367" s="23"/>
      <c r="E367" s="26" t="s">
        <v>41</v>
      </c>
      <c r="F367" s="23"/>
      <c r="G367" s="23"/>
      <c r="H367" s="27">
        <f>F367*G367</f>
        <v>0</v>
      </c>
      <c r="I367" s="27"/>
      <c r="J367" s="27">
        <f>H367*I367</f>
        <v>0</v>
      </c>
      <c r="K367" s="27"/>
      <c r="L367" s="27"/>
      <c r="M367" s="27"/>
      <c r="N367" s="27">
        <f>L367*M367</f>
        <v>0</v>
      </c>
      <c r="O367" s="27"/>
      <c r="P367" s="27"/>
      <c r="Q367" s="27"/>
      <c r="R367" s="27">
        <f>P367</f>
        <v>0</v>
      </c>
      <c r="S367" s="22"/>
    </row>
    <row r="368" spans="1:19" ht="25.5" x14ac:dyDescent="0.2">
      <c r="A368" s="23" t="s">
        <v>19</v>
      </c>
      <c r="B368" s="24" t="s">
        <v>182</v>
      </c>
      <c r="C368" s="25">
        <v>44901</v>
      </c>
      <c r="D368" s="23"/>
      <c r="E368" s="26" t="s">
        <v>38</v>
      </c>
      <c r="F368" s="23">
        <v>2</v>
      </c>
      <c r="G368" s="23">
        <v>1</v>
      </c>
      <c r="H368" s="27">
        <f t="shared" ref="H368:H375" si="89">F368*G368</f>
        <v>2</v>
      </c>
      <c r="I368" s="27">
        <v>600</v>
      </c>
      <c r="J368" s="27">
        <f>H368*I368</f>
        <v>1200</v>
      </c>
      <c r="K368" s="27" t="s">
        <v>67</v>
      </c>
      <c r="L368" s="27">
        <v>0.5</v>
      </c>
      <c r="M368" s="27">
        <v>450</v>
      </c>
      <c r="N368" s="27">
        <f t="shared" ref="N368:N374" si="90">L368*M368</f>
        <v>225</v>
      </c>
      <c r="O368" s="27" t="s">
        <v>183</v>
      </c>
      <c r="P368" s="27">
        <v>0.5</v>
      </c>
      <c r="Q368" s="27">
        <v>412</v>
      </c>
      <c r="R368" s="27">
        <f>P368*Q368</f>
        <v>206</v>
      </c>
      <c r="S368" s="22"/>
    </row>
    <row r="369" spans="1:19" ht="15" x14ac:dyDescent="0.2">
      <c r="A369" s="23"/>
      <c r="B369" s="24"/>
      <c r="C369" s="23"/>
      <c r="D369" s="23"/>
      <c r="E369" s="26"/>
      <c r="F369" s="23"/>
      <c r="G369" s="23"/>
      <c r="H369" s="27">
        <f t="shared" si="89"/>
        <v>0</v>
      </c>
      <c r="I369" s="27"/>
      <c r="J369" s="27">
        <f>H369*I369</f>
        <v>0</v>
      </c>
      <c r="K369" s="27"/>
      <c r="L369" s="27"/>
      <c r="M369" s="27"/>
      <c r="N369" s="27">
        <f t="shared" si="90"/>
        <v>0</v>
      </c>
      <c r="O369" s="27" t="s">
        <v>184</v>
      </c>
      <c r="P369" s="27">
        <v>0.5</v>
      </c>
      <c r="Q369" s="27">
        <v>608</v>
      </c>
      <c r="R369" s="27">
        <f t="shared" ref="R369:R375" si="91">P369*Q369</f>
        <v>304</v>
      </c>
      <c r="S369" s="22"/>
    </row>
    <row r="370" spans="1:19" ht="15" x14ac:dyDescent="0.2">
      <c r="A370" s="23"/>
      <c r="B370" s="24"/>
      <c r="C370" s="23"/>
      <c r="D370" s="23"/>
      <c r="E370" s="26"/>
      <c r="F370" s="23"/>
      <c r="G370" s="23"/>
      <c r="H370" s="27">
        <f t="shared" si="89"/>
        <v>0</v>
      </c>
      <c r="I370" s="27"/>
      <c r="J370" s="27">
        <f t="shared" ref="J370:J375" si="92">H370*I370</f>
        <v>0</v>
      </c>
      <c r="K370" s="27"/>
      <c r="L370" s="27"/>
      <c r="M370" s="27"/>
      <c r="N370" s="27">
        <f t="shared" si="90"/>
        <v>0</v>
      </c>
      <c r="O370" s="27" t="s">
        <v>0</v>
      </c>
      <c r="P370" s="27"/>
      <c r="Q370" s="27"/>
      <c r="R370" s="27">
        <f t="shared" si="91"/>
        <v>0</v>
      </c>
      <c r="S370" s="22"/>
    </row>
    <row r="371" spans="1:19" ht="15" x14ac:dyDescent="0.2">
      <c r="A371" s="23"/>
      <c r="B371" s="24"/>
      <c r="C371" s="23"/>
      <c r="D371" s="23"/>
      <c r="E371" s="26"/>
      <c r="F371" s="23"/>
      <c r="G371" s="23"/>
      <c r="H371" s="27">
        <f t="shared" si="89"/>
        <v>0</v>
      </c>
      <c r="I371" s="27"/>
      <c r="J371" s="27">
        <f t="shared" si="92"/>
        <v>0</v>
      </c>
      <c r="K371" s="27"/>
      <c r="L371" s="27"/>
      <c r="M371" s="27"/>
      <c r="N371" s="27">
        <f t="shared" si="90"/>
        <v>0</v>
      </c>
      <c r="O371" s="27"/>
      <c r="P371" s="27"/>
      <c r="Q371" s="27"/>
      <c r="R371" s="27">
        <f t="shared" si="91"/>
        <v>0</v>
      </c>
      <c r="S371" s="22"/>
    </row>
    <row r="372" spans="1:19" ht="25.5" x14ac:dyDescent="0.2">
      <c r="A372" s="23" t="s">
        <v>31</v>
      </c>
      <c r="B372" s="24" t="s">
        <v>185</v>
      </c>
      <c r="C372" s="23" t="s">
        <v>186</v>
      </c>
      <c r="D372" s="23"/>
      <c r="E372" s="26" t="s">
        <v>187</v>
      </c>
      <c r="F372" s="23">
        <v>1</v>
      </c>
      <c r="G372" s="23">
        <v>1</v>
      </c>
      <c r="H372" s="27">
        <f t="shared" si="89"/>
        <v>1</v>
      </c>
      <c r="I372" s="27">
        <v>600</v>
      </c>
      <c r="J372" s="27">
        <f t="shared" si="92"/>
        <v>600</v>
      </c>
      <c r="K372" s="27" t="s">
        <v>67</v>
      </c>
      <c r="L372" s="27">
        <v>0.5</v>
      </c>
      <c r="M372" s="27">
        <v>450</v>
      </c>
      <c r="N372" s="27">
        <f t="shared" si="90"/>
        <v>225</v>
      </c>
      <c r="O372" s="27" t="s">
        <v>45</v>
      </c>
      <c r="P372" s="27">
        <v>1</v>
      </c>
      <c r="Q372" s="27">
        <v>126</v>
      </c>
      <c r="R372" s="27">
        <f t="shared" si="91"/>
        <v>126</v>
      </c>
      <c r="S372" s="22"/>
    </row>
    <row r="373" spans="1:19" ht="15" x14ac:dyDescent="0.2">
      <c r="A373" s="23"/>
      <c r="B373" s="24"/>
      <c r="C373" s="23"/>
      <c r="D373" s="23"/>
      <c r="E373" s="26"/>
      <c r="F373" s="23"/>
      <c r="G373" s="23"/>
      <c r="H373" s="27">
        <f t="shared" si="89"/>
        <v>0</v>
      </c>
      <c r="I373" s="27"/>
      <c r="J373" s="27">
        <f t="shared" si="92"/>
        <v>0</v>
      </c>
      <c r="K373" s="27"/>
      <c r="L373" s="27"/>
      <c r="M373" s="27"/>
      <c r="N373" s="27">
        <f t="shared" si="90"/>
        <v>0</v>
      </c>
      <c r="O373" s="27" t="s">
        <v>188</v>
      </c>
      <c r="P373" s="27">
        <v>1</v>
      </c>
      <c r="Q373" s="27">
        <v>174</v>
      </c>
      <c r="R373" s="27">
        <f t="shared" si="91"/>
        <v>174</v>
      </c>
      <c r="S373" s="22"/>
    </row>
    <row r="374" spans="1:19" ht="15" x14ac:dyDescent="0.2">
      <c r="A374" s="23"/>
      <c r="B374" s="24"/>
      <c r="C374" s="23"/>
      <c r="D374" s="23"/>
      <c r="E374" s="26"/>
      <c r="F374" s="23"/>
      <c r="G374" s="23"/>
      <c r="H374" s="27">
        <f t="shared" si="89"/>
        <v>0</v>
      </c>
      <c r="I374" s="27"/>
      <c r="J374" s="27">
        <f t="shared" si="92"/>
        <v>0</v>
      </c>
      <c r="K374" s="27"/>
      <c r="L374" s="27"/>
      <c r="M374" s="27"/>
      <c r="N374" s="27">
        <f t="shared" si="90"/>
        <v>0</v>
      </c>
      <c r="O374" s="27" t="s">
        <v>189</v>
      </c>
      <c r="P374" s="27">
        <v>10</v>
      </c>
      <c r="Q374" s="27">
        <v>0.8</v>
      </c>
      <c r="R374" s="27">
        <f t="shared" si="91"/>
        <v>8</v>
      </c>
      <c r="S374" s="22"/>
    </row>
    <row r="375" spans="1:19" x14ac:dyDescent="0.2">
      <c r="A375" s="23"/>
      <c r="B375" s="24"/>
      <c r="C375" s="23"/>
      <c r="D375" s="23"/>
      <c r="E375" s="23"/>
      <c r="F375" s="23"/>
      <c r="G375" s="23"/>
      <c r="H375" s="27">
        <f t="shared" si="89"/>
        <v>0</v>
      </c>
      <c r="I375" s="27"/>
      <c r="J375" s="27">
        <f t="shared" si="92"/>
        <v>0</v>
      </c>
      <c r="K375" s="27"/>
      <c r="L375" s="27"/>
      <c r="M375" s="27"/>
      <c r="N375" s="27">
        <f>L375*M375</f>
        <v>0</v>
      </c>
      <c r="O375" s="27" t="s">
        <v>0</v>
      </c>
      <c r="P375" s="27"/>
      <c r="Q375" s="27"/>
      <c r="R375" s="27">
        <f t="shared" si="91"/>
        <v>0</v>
      </c>
      <c r="S375" s="11"/>
    </row>
    <row r="376" spans="1:19" x14ac:dyDescent="0.2">
      <c r="A376" s="23"/>
      <c r="B376" s="24"/>
      <c r="C376" s="23"/>
      <c r="D376" s="23"/>
      <c r="E376" s="28" t="s">
        <v>40</v>
      </c>
      <c r="F376" s="23"/>
      <c r="G376" s="23"/>
      <c r="H376" s="29">
        <f>SUM(H367:H375)</f>
        <v>3</v>
      </c>
      <c r="I376" s="27"/>
      <c r="J376" s="29">
        <f>SUM(J367:J375)</f>
        <v>1800</v>
      </c>
      <c r="K376" s="27"/>
      <c r="L376" s="29">
        <f>SUM(L367:L375)</f>
        <v>1</v>
      </c>
      <c r="M376" s="27"/>
      <c r="N376" s="29">
        <f>SUM(N367:N375)</f>
        <v>450</v>
      </c>
      <c r="O376" s="27"/>
      <c r="P376" s="27"/>
      <c r="Q376" s="27"/>
      <c r="R376" s="29">
        <f>SUM(R367:R375)</f>
        <v>818</v>
      </c>
      <c r="S376" s="11">
        <f>J376+N376+R376</f>
        <v>3068</v>
      </c>
    </row>
    <row r="377" spans="1:19" ht="15" x14ac:dyDescent="0.2">
      <c r="A377" s="23"/>
      <c r="B377" s="24"/>
      <c r="C377" s="23"/>
      <c r="D377" s="23"/>
      <c r="E377" s="26" t="s">
        <v>46</v>
      </c>
      <c r="F377" s="23"/>
      <c r="G377" s="23"/>
      <c r="H377" s="27">
        <f>F377*G377</f>
        <v>0</v>
      </c>
      <c r="I377" s="27"/>
      <c r="J377" s="27">
        <f>H377*I377</f>
        <v>0</v>
      </c>
      <c r="K377" s="27"/>
      <c r="L377" s="27"/>
      <c r="M377" s="27"/>
      <c r="N377" s="27">
        <f>L377*M377</f>
        <v>0</v>
      </c>
      <c r="O377" s="27"/>
      <c r="P377" s="27"/>
      <c r="Q377" s="27"/>
      <c r="R377" s="27">
        <f>P377*Q377</f>
        <v>0</v>
      </c>
      <c r="S377" s="22"/>
    </row>
    <row r="378" spans="1:19" ht="76.5" x14ac:dyDescent="0.2">
      <c r="A378" s="23">
        <v>1</v>
      </c>
      <c r="B378" s="24" t="s">
        <v>190</v>
      </c>
      <c r="C378" s="25">
        <v>44901</v>
      </c>
      <c r="D378" s="23"/>
      <c r="E378" s="26" t="s">
        <v>191</v>
      </c>
      <c r="F378" s="23">
        <v>1</v>
      </c>
      <c r="G378" s="23">
        <v>1</v>
      </c>
      <c r="H378" s="27">
        <f>F378*G378</f>
        <v>1</v>
      </c>
      <c r="I378" s="27">
        <v>600</v>
      </c>
      <c r="J378" s="27">
        <f>H378*I378</f>
        <v>600</v>
      </c>
      <c r="K378" s="27" t="s">
        <v>81</v>
      </c>
      <c r="L378" s="27">
        <v>1</v>
      </c>
      <c r="M378" s="27">
        <v>1500</v>
      </c>
      <c r="N378" s="27">
        <f>L378*M378</f>
        <v>1500</v>
      </c>
      <c r="O378" s="27" t="s">
        <v>192</v>
      </c>
      <c r="P378" s="27">
        <v>1</v>
      </c>
      <c r="Q378" s="27">
        <v>287</v>
      </c>
      <c r="R378" s="27">
        <f>P378*Q378</f>
        <v>287</v>
      </c>
      <c r="S378" s="22"/>
    </row>
    <row r="379" spans="1:19" ht="15" x14ac:dyDescent="0.2">
      <c r="A379" s="23"/>
      <c r="B379" s="24"/>
      <c r="C379" s="25"/>
      <c r="D379" s="23"/>
      <c r="E379" s="26"/>
      <c r="F379" s="23"/>
      <c r="G379" s="23"/>
      <c r="H379" s="27">
        <f>F379*G379</f>
        <v>0</v>
      </c>
      <c r="I379" s="27"/>
      <c r="J379" s="27">
        <f t="shared" ref="J379:J383" si="93">H379*I379</f>
        <v>0</v>
      </c>
      <c r="K379" s="27"/>
      <c r="L379" s="27"/>
      <c r="M379" s="27"/>
      <c r="N379" s="27">
        <f>L379*M379</f>
        <v>0</v>
      </c>
      <c r="O379" s="27" t="s">
        <v>193</v>
      </c>
      <c r="P379" s="27">
        <v>0.5</v>
      </c>
      <c r="Q379" s="27">
        <v>68</v>
      </c>
      <c r="R379" s="27">
        <f t="shared" ref="R379:R383" si="94">P379*Q379</f>
        <v>34</v>
      </c>
      <c r="S379" s="22"/>
    </row>
    <row r="380" spans="1:19" ht="15" x14ac:dyDescent="0.2">
      <c r="A380" s="23"/>
      <c r="B380" s="24"/>
      <c r="C380" s="25"/>
      <c r="D380" s="23"/>
      <c r="E380" s="26"/>
      <c r="F380" s="23"/>
      <c r="G380" s="23"/>
      <c r="H380" s="27">
        <f t="shared" ref="H380:H382" si="95">F380*G380</f>
        <v>0</v>
      </c>
      <c r="I380" s="27"/>
      <c r="J380" s="27">
        <f t="shared" si="93"/>
        <v>0</v>
      </c>
      <c r="K380" s="27"/>
      <c r="L380" s="27"/>
      <c r="M380" s="27"/>
      <c r="N380" s="27">
        <f t="shared" ref="N380:N382" si="96">L380*M380</f>
        <v>0</v>
      </c>
      <c r="O380" s="27" t="s">
        <v>189</v>
      </c>
      <c r="P380" s="27">
        <v>2</v>
      </c>
      <c r="Q380" s="27">
        <v>0.8</v>
      </c>
      <c r="R380" s="27">
        <f t="shared" si="94"/>
        <v>1.6</v>
      </c>
      <c r="S380" s="22"/>
    </row>
    <row r="381" spans="1:19" ht="15" x14ac:dyDescent="0.2">
      <c r="A381" s="23"/>
      <c r="B381" s="24"/>
      <c r="C381" s="25"/>
      <c r="D381" s="23"/>
      <c r="E381" s="26"/>
      <c r="F381" s="23"/>
      <c r="G381" s="23"/>
      <c r="H381" s="27">
        <f t="shared" si="95"/>
        <v>0</v>
      </c>
      <c r="I381" s="27"/>
      <c r="J381" s="27">
        <f t="shared" si="93"/>
        <v>0</v>
      </c>
      <c r="K381" s="27"/>
      <c r="L381" s="27"/>
      <c r="M381" s="27"/>
      <c r="N381" s="27">
        <f t="shared" si="96"/>
        <v>0</v>
      </c>
      <c r="O381" s="27" t="s">
        <v>194</v>
      </c>
      <c r="P381" s="27">
        <v>0.5</v>
      </c>
      <c r="Q381" s="27">
        <v>64</v>
      </c>
      <c r="R381" s="27">
        <f t="shared" si="94"/>
        <v>32</v>
      </c>
      <c r="S381" s="22"/>
    </row>
    <row r="382" spans="1:19" ht="15" x14ac:dyDescent="0.2">
      <c r="A382" s="23"/>
      <c r="B382" s="24"/>
      <c r="C382" s="25"/>
      <c r="D382" s="23"/>
      <c r="E382" s="26"/>
      <c r="F382" s="23"/>
      <c r="G382" s="23"/>
      <c r="H382" s="27">
        <f t="shared" si="95"/>
        <v>0</v>
      </c>
      <c r="I382" s="27"/>
      <c r="J382" s="27">
        <f t="shared" si="93"/>
        <v>0</v>
      </c>
      <c r="K382" s="27"/>
      <c r="L382" s="27"/>
      <c r="M382" s="27"/>
      <c r="N382" s="27">
        <f t="shared" si="96"/>
        <v>0</v>
      </c>
      <c r="O382" s="27"/>
      <c r="P382" s="27"/>
      <c r="Q382" s="27"/>
      <c r="R382" s="27">
        <f t="shared" si="94"/>
        <v>0</v>
      </c>
      <c r="S382" s="22"/>
    </row>
    <row r="383" spans="1:19" x14ac:dyDescent="0.2">
      <c r="A383" s="23"/>
      <c r="B383" s="24"/>
      <c r="C383" s="23"/>
      <c r="D383" s="23"/>
      <c r="E383" s="23"/>
      <c r="F383" s="23"/>
      <c r="G383" s="23"/>
      <c r="H383" s="27">
        <f>F383*G383</f>
        <v>0</v>
      </c>
      <c r="I383" s="27"/>
      <c r="J383" s="27">
        <f t="shared" si="93"/>
        <v>0</v>
      </c>
      <c r="K383" s="27"/>
      <c r="L383" s="27"/>
      <c r="M383" s="27"/>
      <c r="N383" s="27">
        <f>L383*M383</f>
        <v>0</v>
      </c>
      <c r="O383" s="27"/>
      <c r="P383" s="27"/>
      <c r="Q383" s="27"/>
      <c r="R383" s="27">
        <f t="shared" si="94"/>
        <v>0</v>
      </c>
      <c r="S383" s="22"/>
    </row>
    <row r="384" spans="1:19" x14ac:dyDescent="0.2">
      <c r="A384" s="23"/>
      <c r="B384" s="24"/>
      <c r="C384" s="23"/>
      <c r="D384" s="23"/>
      <c r="E384" s="28" t="s">
        <v>40</v>
      </c>
      <c r="F384" s="23"/>
      <c r="G384" s="23"/>
      <c r="H384" s="29">
        <f>SUM(H377:H383)</f>
        <v>1</v>
      </c>
      <c r="I384" s="27"/>
      <c r="J384" s="29">
        <f>SUM(J378:J383)</f>
        <v>600</v>
      </c>
      <c r="K384" s="27"/>
      <c r="L384" s="29">
        <f>SUM(L377:L383)</f>
        <v>1</v>
      </c>
      <c r="M384" s="27"/>
      <c r="N384" s="29">
        <f>SUM(N377:N383)</f>
        <v>1500</v>
      </c>
      <c r="O384" s="27"/>
      <c r="P384" s="27"/>
      <c r="Q384" s="27"/>
      <c r="R384" s="29">
        <f>SUM(R377:R383)</f>
        <v>354.6</v>
      </c>
      <c r="S384" s="11">
        <f>J384+N384+R384</f>
        <v>2454.6</v>
      </c>
    </row>
    <row r="385" spans="1:19" x14ac:dyDescent="0.2">
      <c r="A385" s="23"/>
      <c r="B385" s="24"/>
      <c r="C385" s="23"/>
      <c r="D385" s="23"/>
      <c r="E385" s="28" t="s">
        <v>40</v>
      </c>
      <c r="F385" s="23"/>
      <c r="G385" s="23"/>
      <c r="H385" s="29">
        <f>H366+H376+H384</f>
        <v>5</v>
      </c>
      <c r="I385" s="27"/>
      <c r="J385" s="29">
        <f>J366+J376+J384</f>
        <v>3000</v>
      </c>
      <c r="K385" s="27"/>
      <c r="L385" s="29">
        <f>L366+L376+L384</f>
        <v>2.5</v>
      </c>
      <c r="M385" s="27"/>
      <c r="N385" s="29">
        <f>N366+N376+N384</f>
        <v>2150</v>
      </c>
      <c r="O385" s="27"/>
      <c r="P385" s="27"/>
      <c r="Q385" s="27"/>
      <c r="R385" s="29">
        <f>R366+R376+R384</f>
        <v>1172.5999999999999</v>
      </c>
      <c r="S385" s="29">
        <f>SUM(S362:S384)</f>
        <v>6322.6</v>
      </c>
    </row>
    <row r="386" spans="1:19" x14ac:dyDescent="0.2">
      <c r="C386" s="16"/>
      <c r="R386" s="30">
        <f>J385+N385+R385</f>
        <v>6322.6</v>
      </c>
      <c r="S386" s="30" t="s">
        <v>0</v>
      </c>
    </row>
    <row r="390" spans="1:19" x14ac:dyDescent="0.2">
      <c r="O390" t="s">
        <v>195</v>
      </c>
      <c r="R390" s="30">
        <f>R386+R356+R312+R281+R258+R236+R172+R146+R101+R78+R48</f>
        <v>428629.31</v>
      </c>
    </row>
  </sheetData>
  <mergeCells count="121">
    <mergeCell ref="G360:G361"/>
    <mergeCell ref="H360:J360"/>
    <mergeCell ref="K360:K361"/>
    <mergeCell ref="L360:N360"/>
    <mergeCell ref="O360:R360"/>
    <mergeCell ref="A360:A361"/>
    <mergeCell ref="B360:B361"/>
    <mergeCell ref="C360:C361"/>
    <mergeCell ref="D360:D361"/>
    <mergeCell ref="E360:E361"/>
    <mergeCell ref="F360:F361"/>
    <mergeCell ref="F317:F318"/>
    <mergeCell ref="G317:G318"/>
    <mergeCell ref="H317:J317"/>
    <mergeCell ref="K317:K318"/>
    <mergeCell ref="L317:N317"/>
    <mergeCell ref="O317:R317"/>
    <mergeCell ref="G285:G286"/>
    <mergeCell ref="H285:J285"/>
    <mergeCell ref="K285:K286"/>
    <mergeCell ref="L285:N285"/>
    <mergeCell ref="O285:R285"/>
    <mergeCell ref="A317:A318"/>
    <mergeCell ref="B317:B318"/>
    <mergeCell ref="C317:C318"/>
    <mergeCell ref="D317:D318"/>
    <mergeCell ref="E317:E318"/>
    <mergeCell ref="A285:A286"/>
    <mergeCell ref="B285:B286"/>
    <mergeCell ref="C285:C286"/>
    <mergeCell ref="D285:D286"/>
    <mergeCell ref="E285:E286"/>
    <mergeCell ref="F285:F286"/>
    <mergeCell ref="F262:F263"/>
    <mergeCell ref="G262:G263"/>
    <mergeCell ref="H262:J262"/>
    <mergeCell ref="K262:K263"/>
    <mergeCell ref="L262:N262"/>
    <mergeCell ref="O262:R262"/>
    <mergeCell ref="G240:G241"/>
    <mergeCell ref="H240:J240"/>
    <mergeCell ref="K240:K241"/>
    <mergeCell ref="L240:N240"/>
    <mergeCell ref="O240:R240"/>
    <mergeCell ref="A262:A263"/>
    <mergeCell ref="B262:B263"/>
    <mergeCell ref="C262:C263"/>
    <mergeCell ref="D262:D263"/>
    <mergeCell ref="E262:E263"/>
    <mergeCell ref="A240:A241"/>
    <mergeCell ref="B240:B241"/>
    <mergeCell ref="C240:C241"/>
    <mergeCell ref="D240:D241"/>
    <mergeCell ref="E240:E241"/>
    <mergeCell ref="F240:F241"/>
    <mergeCell ref="F176:F177"/>
    <mergeCell ref="G176:G177"/>
    <mergeCell ref="H176:J176"/>
    <mergeCell ref="K176:K177"/>
    <mergeCell ref="L176:N176"/>
    <mergeCell ref="O176:R176"/>
    <mergeCell ref="G151:G152"/>
    <mergeCell ref="H151:J151"/>
    <mergeCell ref="K151:K152"/>
    <mergeCell ref="L151:N151"/>
    <mergeCell ref="O151:R151"/>
    <mergeCell ref="A176:A177"/>
    <mergeCell ref="B176:B177"/>
    <mergeCell ref="C176:C177"/>
    <mergeCell ref="D176:D177"/>
    <mergeCell ref="E176:E177"/>
    <mergeCell ref="A151:A152"/>
    <mergeCell ref="B151:B152"/>
    <mergeCell ref="C151:C152"/>
    <mergeCell ref="D151:D152"/>
    <mergeCell ref="E151:E152"/>
    <mergeCell ref="F151:F152"/>
    <mergeCell ref="F105:F106"/>
    <mergeCell ref="G105:G106"/>
    <mergeCell ref="H105:J105"/>
    <mergeCell ref="K105:K106"/>
    <mergeCell ref="L105:N105"/>
    <mergeCell ref="O105:R105"/>
    <mergeCell ref="G83:G84"/>
    <mergeCell ref="H83:J83"/>
    <mergeCell ref="K83:K84"/>
    <mergeCell ref="L83:N83"/>
    <mergeCell ref="O83:R83"/>
    <mergeCell ref="A105:A106"/>
    <mergeCell ref="B105:B106"/>
    <mergeCell ref="C105:C106"/>
    <mergeCell ref="D105:D106"/>
    <mergeCell ref="E105:E106"/>
    <mergeCell ref="A83:A84"/>
    <mergeCell ref="B83:B84"/>
    <mergeCell ref="C83:C84"/>
    <mergeCell ref="D83:D84"/>
    <mergeCell ref="E83:E84"/>
    <mergeCell ref="F83:F84"/>
    <mergeCell ref="F52:F53"/>
    <mergeCell ref="G52:G53"/>
    <mergeCell ref="H52:J52"/>
    <mergeCell ref="K52:K53"/>
    <mergeCell ref="L52:N52"/>
    <mergeCell ref="O52:R52"/>
    <mergeCell ref="G3:G4"/>
    <mergeCell ref="H3:J3"/>
    <mergeCell ref="K3:K4"/>
    <mergeCell ref="L3:N3"/>
    <mergeCell ref="O3:R3"/>
    <mergeCell ref="A52:A53"/>
    <mergeCell ref="B52:B53"/>
    <mergeCell ref="C52:C53"/>
    <mergeCell ref="D52:D53"/>
    <mergeCell ref="E52:E53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2023-03-15T05:12:58Z</cp:lastPrinted>
  <dcterms:created xsi:type="dcterms:W3CDTF">2023-03-15T05:12:45Z</dcterms:created>
  <dcterms:modified xsi:type="dcterms:W3CDTF">2023-03-15T05:13:19Z</dcterms:modified>
</cp:coreProperties>
</file>