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180E423D-5F05-4369-AF32-DA5A104402DE}" xr6:coauthVersionLast="36" xr6:coauthVersionMax="36" xr10:uidLastSave="{00000000-0000-0000-0000-000000000000}"/>
  <bookViews>
    <workbookView xWindow="0" yWindow="0" windowWidth="28800" windowHeight="13020" xr2:uid="{F5A8AFFB-700A-4DA7-AC18-2CAE7F85BA67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15" i="1" l="1"/>
  <c r="L115" i="1"/>
  <c r="R114" i="1"/>
  <c r="N114" i="1"/>
  <c r="J114" i="1"/>
  <c r="H114" i="1"/>
  <c r="R113" i="1"/>
  <c r="N113" i="1"/>
  <c r="J113" i="1"/>
  <c r="J115" i="1" s="1"/>
  <c r="H113" i="1"/>
  <c r="R111" i="1"/>
  <c r="N111" i="1"/>
  <c r="N115" i="1" s="1"/>
  <c r="J111" i="1"/>
  <c r="H111" i="1"/>
  <c r="H115" i="1" s="1"/>
  <c r="N110" i="1"/>
  <c r="L110" i="1"/>
  <c r="L116" i="1" s="1"/>
  <c r="R109" i="1"/>
  <c r="N109" i="1"/>
  <c r="H109" i="1"/>
  <c r="J109" i="1" s="1"/>
  <c r="R108" i="1"/>
  <c r="N108" i="1"/>
  <c r="H108" i="1"/>
  <c r="J108" i="1" s="1"/>
  <c r="R107" i="1"/>
  <c r="N107" i="1"/>
  <c r="H107" i="1"/>
  <c r="J107" i="1" s="1"/>
  <c r="R106" i="1"/>
  <c r="N106" i="1"/>
  <c r="H106" i="1"/>
  <c r="J106" i="1" s="1"/>
  <c r="R105" i="1"/>
  <c r="R110" i="1" s="1"/>
  <c r="N105" i="1"/>
  <c r="H105" i="1"/>
  <c r="J105" i="1" s="1"/>
  <c r="R104" i="1"/>
  <c r="R116" i="1" s="1"/>
  <c r="L104" i="1"/>
  <c r="R103" i="1"/>
  <c r="N103" i="1"/>
  <c r="J103" i="1"/>
  <c r="H103" i="1"/>
  <c r="R101" i="1"/>
  <c r="N101" i="1"/>
  <c r="J101" i="1"/>
  <c r="H101" i="1"/>
  <c r="R100" i="1"/>
  <c r="N100" i="1"/>
  <c r="N104" i="1" s="1"/>
  <c r="J100" i="1"/>
  <c r="J104" i="1" s="1"/>
  <c r="H100" i="1"/>
  <c r="H104" i="1" s="1"/>
  <c r="L92" i="1"/>
  <c r="R91" i="1"/>
  <c r="N91" i="1"/>
  <c r="J91" i="1"/>
  <c r="H91" i="1"/>
  <c r="R90" i="1"/>
  <c r="N90" i="1"/>
  <c r="J90" i="1"/>
  <c r="J92" i="1" s="1"/>
  <c r="H90" i="1"/>
  <c r="R88" i="1"/>
  <c r="R92" i="1" s="1"/>
  <c r="N88" i="1"/>
  <c r="N92" i="1" s="1"/>
  <c r="J88" i="1"/>
  <c r="H88" i="1"/>
  <c r="H92" i="1" s="1"/>
  <c r="R87" i="1"/>
  <c r="N87" i="1"/>
  <c r="L87" i="1"/>
  <c r="R86" i="1"/>
  <c r="N86" i="1"/>
  <c r="H86" i="1"/>
  <c r="J86" i="1" s="1"/>
  <c r="R85" i="1"/>
  <c r="N85" i="1"/>
  <c r="H85" i="1"/>
  <c r="J85" i="1" s="1"/>
  <c r="R84" i="1"/>
  <c r="N84" i="1"/>
  <c r="H84" i="1"/>
  <c r="J84" i="1" s="1"/>
  <c r="R83" i="1"/>
  <c r="N83" i="1"/>
  <c r="H83" i="1"/>
  <c r="J83" i="1" s="1"/>
  <c r="R82" i="1"/>
  <c r="N82" i="1"/>
  <c r="H82" i="1"/>
  <c r="J82" i="1" s="1"/>
  <c r="J87" i="1" s="1"/>
  <c r="S87" i="1" s="1"/>
  <c r="L81" i="1"/>
  <c r="L93" i="1" s="1"/>
  <c r="R80" i="1"/>
  <c r="N80" i="1"/>
  <c r="J80" i="1"/>
  <c r="H80" i="1"/>
  <c r="R78" i="1"/>
  <c r="R77" i="1"/>
  <c r="R76" i="1"/>
  <c r="N76" i="1"/>
  <c r="H76" i="1"/>
  <c r="J76" i="1" s="1"/>
  <c r="R75" i="1"/>
  <c r="N75" i="1"/>
  <c r="H75" i="1"/>
  <c r="J75" i="1" s="1"/>
  <c r="R74" i="1"/>
  <c r="R81" i="1" s="1"/>
  <c r="N74" i="1"/>
  <c r="N81" i="1" s="1"/>
  <c r="H74" i="1"/>
  <c r="H81" i="1" s="1"/>
  <c r="L66" i="1"/>
  <c r="R65" i="1"/>
  <c r="N65" i="1"/>
  <c r="J65" i="1"/>
  <c r="H65" i="1"/>
  <c r="R62" i="1"/>
  <c r="R61" i="1"/>
  <c r="R60" i="1"/>
  <c r="N60" i="1"/>
  <c r="J60" i="1"/>
  <c r="H60" i="1"/>
  <c r="R58" i="1"/>
  <c r="R57" i="1"/>
  <c r="R66" i="1" s="1"/>
  <c r="R56" i="1"/>
  <c r="N56" i="1"/>
  <c r="J56" i="1"/>
  <c r="H56" i="1"/>
  <c r="R54" i="1"/>
  <c r="N54" i="1"/>
  <c r="J54" i="1"/>
  <c r="H54" i="1"/>
  <c r="R53" i="1"/>
  <c r="N53" i="1"/>
  <c r="J53" i="1"/>
  <c r="J66" i="1" s="1"/>
  <c r="S66" i="1" s="1"/>
  <c r="H53" i="1"/>
  <c r="R52" i="1"/>
  <c r="N52" i="1"/>
  <c r="N66" i="1" s="1"/>
  <c r="J52" i="1"/>
  <c r="H52" i="1"/>
  <c r="H66" i="1" s="1"/>
  <c r="N51" i="1"/>
  <c r="L51" i="1"/>
  <c r="L67" i="1" s="1"/>
  <c r="R50" i="1"/>
  <c r="N50" i="1"/>
  <c r="J50" i="1"/>
  <c r="H50" i="1"/>
  <c r="R49" i="1"/>
  <c r="N49" i="1"/>
  <c r="J49" i="1"/>
  <c r="H49" i="1"/>
  <c r="R48" i="1"/>
  <c r="N48" i="1"/>
  <c r="J48" i="1"/>
  <c r="H48" i="1"/>
  <c r="R47" i="1"/>
  <c r="R51" i="1" s="1"/>
  <c r="N47" i="1"/>
  <c r="J47" i="1"/>
  <c r="J51" i="1" s="1"/>
  <c r="H47" i="1"/>
  <c r="H51" i="1" s="1"/>
  <c r="L46" i="1"/>
  <c r="R45" i="1"/>
  <c r="N45" i="1"/>
  <c r="J45" i="1"/>
  <c r="H45" i="1"/>
  <c r="R43" i="1"/>
  <c r="R42" i="1"/>
  <c r="R41" i="1"/>
  <c r="R40" i="1"/>
  <c r="N40" i="1"/>
  <c r="H40" i="1"/>
  <c r="J40" i="1" s="1"/>
  <c r="R38" i="1"/>
  <c r="R37" i="1"/>
  <c r="R36" i="1"/>
  <c r="R35" i="1"/>
  <c r="R34" i="1"/>
  <c r="R33" i="1"/>
  <c r="N33" i="1"/>
  <c r="J33" i="1"/>
  <c r="H33" i="1"/>
  <c r="R31" i="1"/>
  <c r="R30" i="1"/>
  <c r="R29" i="1"/>
  <c r="R28" i="1"/>
  <c r="R27" i="1"/>
  <c r="R26" i="1"/>
  <c r="N26" i="1"/>
  <c r="J26" i="1"/>
  <c r="H26" i="1"/>
  <c r="R24" i="1"/>
  <c r="R23" i="1"/>
  <c r="R22" i="1"/>
  <c r="R21" i="1"/>
  <c r="R20" i="1"/>
  <c r="R19" i="1"/>
  <c r="R18" i="1"/>
  <c r="N18" i="1"/>
  <c r="H18" i="1"/>
  <c r="J18" i="1" s="1"/>
  <c r="R16" i="1"/>
  <c r="N16" i="1"/>
  <c r="H16" i="1"/>
  <c r="H46" i="1" s="1"/>
  <c r="H67" i="1" s="1"/>
  <c r="R15" i="1"/>
  <c r="R14" i="1"/>
  <c r="R13" i="1"/>
  <c r="N13" i="1"/>
  <c r="J13" i="1"/>
  <c r="H13" i="1"/>
  <c r="R12" i="1"/>
  <c r="R11" i="1"/>
  <c r="R10" i="1"/>
  <c r="R9" i="1"/>
  <c r="R8" i="1"/>
  <c r="R7" i="1"/>
  <c r="N7" i="1"/>
  <c r="H7" i="1"/>
  <c r="J7" i="1" s="1"/>
  <c r="R6" i="1"/>
  <c r="N6" i="1"/>
  <c r="H6" i="1"/>
  <c r="J6" i="1" s="1"/>
  <c r="R5" i="1"/>
  <c r="R46" i="1" s="1"/>
  <c r="N5" i="1"/>
  <c r="N46" i="1" s="1"/>
  <c r="N67" i="1" s="1"/>
  <c r="H5" i="1"/>
  <c r="J5" i="1" s="1"/>
  <c r="N93" i="1" l="1"/>
  <c r="N116" i="1"/>
  <c r="R67" i="1"/>
  <c r="S51" i="1"/>
  <c r="R93" i="1"/>
  <c r="H93" i="1"/>
  <c r="J116" i="1"/>
  <c r="R117" i="1" s="1"/>
  <c r="S104" i="1"/>
  <c r="J110" i="1"/>
  <c r="S110" i="1" s="1"/>
  <c r="S92" i="1"/>
  <c r="H116" i="1"/>
  <c r="S115" i="1"/>
  <c r="H87" i="1"/>
  <c r="J16" i="1"/>
  <c r="J46" i="1" s="1"/>
  <c r="J74" i="1"/>
  <c r="J81" i="1" s="1"/>
  <c r="H110" i="1"/>
  <c r="J67" i="1" l="1"/>
  <c r="R68" i="1" s="1"/>
  <c r="S46" i="1"/>
  <c r="S67" i="1" s="1"/>
  <c r="S81" i="1"/>
  <c r="S93" i="1" s="1"/>
  <c r="J93" i="1"/>
  <c r="R94" i="1" s="1"/>
  <c r="R120" i="1" s="1"/>
  <c r="S116" i="1"/>
</calcChain>
</file>

<file path=xl/sharedStrings.xml><?xml version="1.0" encoding="utf-8"?>
<sst xmlns="http://schemas.openxmlformats.org/spreadsheetml/2006/main" count="182" uniqueCount="86">
  <si>
    <t xml:space="preserve"> </t>
  </si>
  <si>
    <t xml:space="preserve">Акт выполненых работ за  Октябрь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</si>
  <si>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</si>
  <si>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</si>
  <si>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</si>
  <si>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</si>
  <si>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</si>
  <si>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</si>
  <si>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</si>
  <si>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</si>
  <si>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</si>
  <si>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</si>
  <si>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</si>
  <si>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</si>
  <si>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</si>
  <si>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</si>
  <si>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</si>
  <si>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Октябрьская д.29</t>
  </si>
  <si>
    <t>ТВК</t>
  </si>
  <si>
    <t xml:space="preserve">Перекрытие стояка отопления,сброс воды,замена кранов,замена метапола на стояке отополения ,замена сбросного болтаМ12,запуск проверка </t>
  </si>
  <si>
    <t>кв28</t>
  </si>
  <si>
    <t>мазда</t>
  </si>
  <si>
    <t>кран20</t>
  </si>
  <si>
    <t>метапол26</t>
  </si>
  <si>
    <t>болтМ12</t>
  </si>
  <si>
    <t>гайкаМ12</t>
  </si>
  <si>
    <t>фум лента</t>
  </si>
  <si>
    <t>ПРОЧИСТКА КАНАЛИЗАЦИОННОЙ ТРУБЫ В КУХНЕ,ПРОВЕРКА.</t>
  </si>
  <si>
    <t>КВ13</t>
  </si>
  <si>
    <t>Перекрытие стояка отопления,сброс воды,протяжкарезьбовых соединений,запуск,проверка</t>
  </si>
  <si>
    <t>кв22</t>
  </si>
  <si>
    <t>фум лен</t>
  </si>
  <si>
    <t>Бурения отверстий,вывод крановс канализации подключения к стоякам,запуск проверка</t>
  </si>
  <si>
    <t>03.102022</t>
  </si>
  <si>
    <t>ниссан</t>
  </si>
  <si>
    <t>метапол12*16</t>
  </si>
  <si>
    <t>фитинг12*16</t>
  </si>
  <si>
    <t>кран15</t>
  </si>
  <si>
    <t>тройник15</t>
  </si>
  <si>
    <t>муфта15</t>
  </si>
  <si>
    <t>фум-лен</t>
  </si>
  <si>
    <t>шланг</t>
  </si>
  <si>
    <t>Перекрытие стояков отопления в подвале сброс,замена стояка отопления в спальне и подвале,запуск,проверка,замена крана на стояке отопления в подвале.</t>
  </si>
  <si>
    <t>05,10,2022</t>
  </si>
  <si>
    <t>трубаППР25</t>
  </si>
  <si>
    <t>американкаППР25</t>
  </si>
  <si>
    <t>уголППР25</t>
  </si>
  <si>
    <t>диск отр</t>
  </si>
  <si>
    <t>Перекрытие стояков отопления в подвале,сброс,демонтаж стояка,нарезка резбы,монтаж стояка метаполом,замена пробке на радиаторе,запуск,проверка.</t>
  </si>
  <si>
    <t>кв9</t>
  </si>
  <si>
    <t>метапол20*26</t>
  </si>
  <si>
    <t>фитинг20*26</t>
  </si>
  <si>
    <t>фум лен20*26</t>
  </si>
  <si>
    <t>лен</t>
  </si>
  <si>
    <t>пробка рад</t>
  </si>
  <si>
    <t>Перекрытие стояков отопления в подвале,сброс,демонтаж сгонов на полотенцесушит в ванной,нарезка двух резьб,монтаж сгонов метаполом,запуск,проверка.</t>
  </si>
  <si>
    <t>кв64</t>
  </si>
  <si>
    <t>итого</t>
  </si>
  <si>
    <t>РСЦ</t>
  </si>
  <si>
    <t>Дом</t>
  </si>
  <si>
    <t>Эл цех</t>
  </si>
  <si>
    <t>Демонтаж и монтаж светодиодной панели и подключения к сети220В</t>
  </si>
  <si>
    <t>кв56</t>
  </si>
  <si>
    <t>изолента</t>
  </si>
  <si>
    <t>саморезы</t>
  </si>
  <si>
    <t>Демонтаж провода и нулей и приход магистральнных фаз,установка новых вводных жил силового провода</t>
  </si>
  <si>
    <t>кв25</t>
  </si>
  <si>
    <t>провод1*6</t>
  </si>
  <si>
    <t>самор мет</t>
  </si>
  <si>
    <t>изолен</t>
  </si>
  <si>
    <t>Демонтаж и монтаж светодиоднной панели и подключения эл сети и изоляция</t>
  </si>
  <si>
    <t>панель</t>
  </si>
  <si>
    <t>самор</t>
  </si>
  <si>
    <t xml:space="preserve">Акт выполненых работ за  Ноябрь  2022 год </t>
  </si>
  <si>
    <t>ул.Октябрьская д.29</t>
  </si>
  <si>
    <t>Перекрытие стояка х/воды в подвале,сброс,замена отсечного крана на стояке х/воды в туалете,прочистка врезка,запуск проверка.</t>
  </si>
  <si>
    <t>кв15</t>
  </si>
  <si>
    <t>фитинг16*20</t>
  </si>
  <si>
    <t>Замена доводчик,регулировка доводчика,ремонт закрепления электронного замка</t>
  </si>
  <si>
    <t>доводчик</t>
  </si>
  <si>
    <t xml:space="preserve">Акт выполненых работ за  Декабрь 2022 год </t>
  </si>
  <si>
    <t>Закрытие подвальных окон</t>
  </si>
  <si>
    <t>кв 70</t>
  </si>
  <si>
    <t>изоспан</t>
  </si>
  <si>
    <t>пена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</si>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</sst>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14" fontId="5" fillId="0" borderId="2" xfId="0" applyNumberFormat="1" applyFont="1" applyFill="1" applyBorder="1"/>
    <xf numFmtId="2" fontId="0" fillId="0" borderId="2" xfId="0" applyNumberFormat="1" applyBorder="1" applyAlignment="1">
      <alignment wrapText="1"/>
    </xf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3" fillId="0" borderId="2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2B44F-0441-4FA1-937B-0A4F52D76DC1}">
  <sheetPr>
    <tabColor rgb="FFFFFF00"/>
  </sheetPr>
  <dimension ref="A1:AD120"/>
  <sheetViews>
    <sheetView tabSelected="1" zoomScale="90" zoomScaleNormal="90" workbookViewId="0">
      <pane xSplit="1" ySplit="4" topLeftCell="B96" activePane="bottomRight" state="frozen"/>
      <selection pane="topRight" activeCell="B1" sqref="B1"/>
      <selection pane="bottomLeft" activeCell="A5" sqref="A5"/>
      <selection pane="bottomRight" activeCell="R121" sqref="R12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5703125" customWidth="1"/>
    <col min="11" max="11" width="8.140625" customWidth="1"/>
    <col min="12" max="12" width="7" customWidth="1"/>
    <col min="14" max="14" width="9.7109375" customWidth="1"/>
    <col min="15" max="15" width="9.285156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3">
      <c r="F1" t="s">
        <v>0</v>
      </c>
      <c r="H1" s="1" t="s">
        <v>1</v>
      </c>
    </row>
    <row r="3" spans="1:30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30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30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30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45" si="0">P6*Q6</f>
        <v>0</v>
      </c>
      <c r="S6" s="14"/>
    </row>
    <row r="7" spans="1:30" s="20" customFormat="1" ht="113.25" customHeight="1" x14ac:dyDescent="0.2">
      <c r="A7" s="10">
        <v>1</v>
      </c>
      <c r="B7" s="11" t="s">
        <v>19</v>
      </c>
      <c r="C7" s="16">
        <v>44848</v>
      </c>
      <c r="D7" s="10"/>
      <c r="E7" s="17" t="s">
        <v>20</v>
      </c>
      <c r="F7" s="10">
        <v>2.5</v>
      </c>
      <c r="G7" s="10">
        <v>2</v>
      </c>
      <c r="H7" s="13">
        <f>F7*G7</f>
        <v>5</v>
      </c>
      <c r="I7" s="13">
        <v>600</v>
      </c>
      <c r="J7" s="13">
        <f>H7*I7</f>
        <v>3000</v>
      </c>
      <c r="K7" s="13" t="s">
        <v>21</v>
      </c>
      <c r="L7" s="13">
        <v>1</v>
      </c>
      <c r="M7" s="13">
        <v>400</v>
      </c>
      <c r="N7" s="13">
        <f>L7*M7</f>
        <v>400</v>
      </c>
      <c r="O7" s="13" t="s">
        <v>22</v>
      </c>
      <c r="P7" s="13">
        <v>2</v>
      </c>
      <c r="Q7" s="13">
        <v>370</v>
      </c>
      <c r="R7" s="13">
        <f>P7*Q7</f>
        <v>740</v>
      </c>
      <c r="S7" s="18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s="19" customFormat="1" ht="24" customHeight="1" x14ac:dyDescent="0.2">
      <c r="A8" s="10"/>
      <c r="B8" s="11"/>
      <c r="C8" s="16"/>
      <c r="D8" s="10"/>
      <c r="E8" s="17"/>
      <c r="F8" s="10"/>
      <c r="G8" s="10"/>
      <c r="H8" s="13"/>
      <c r="I8" s="13"/>
      <c r="J8" s="13"/>
      <c r="K8" s="13"/>
      <c r="L8" s="13"/>
      <c r="M8" s="13"/>
      <c r="N8" s="13"/>
      <c r="O8" s="13" t="s">
        <v>23</v>
      </c>
      <c r="P8" s="13">
        <v>1</v>
      </c>
      <c r="Q8" s="13">
        <v>223</v>
      </c>
      <c r="R8" s="13">
        <f t="shared" ref="R8:R16" si="1">P8*Q8</f>
        <v>223</v>
      </c>
      <c r="S8" s="18"/>
    </row>
    <row r="9" spans="1:30" s="19" customFormat="1" ht="24" customHeight="1" x14ac:dyDescent="0.2">
      <c r="A9" s="10"/>
      <c r="B9" s="11"/>
      <c r="C9" s="16"/>
      <c r="D9" s="10"/>
      <c r="E9" s="17"/>
      <c r="F9" s="10"/>
      <c r="G9" s="10"/>
      <c r="H9" s="13"/>
      <c r="I9" s="13"/>
      <c r="J9" s="13"/>
      <c r="K9" s="13"/>
      <c r="L9" s="13"/>
      <c r="M9" s="13"/>
      <c r="N9" s="13"/>
      <c r="O9" s="13" t="s">
        <v>24</v>
      </c>
      <c r="P9" s="13">
        <v>1</v>
      </c>
      <c r="Q9" s="13">
        <v>11</v>
      </c>
      <c r="R9" s="13">
        <f t="shared" si="1"/>
        <v>11</v>
      </c>
      <c r="S9" s="18"/>
    </row>
    <row r="10" spans="1:30" s="19" customFormat="1" ht="24" customHeight="1" x14ac:dyDescent="0.2">
      <c r="A10" s="10"/>
      <c r="B10" s="11"/>
      <c r="C10" s="16"/>
      <c r="D10" s="10"/>
      <c r="E10" s="17"/>
      <c r="F10" s="10"/>
      <c r="G10" s="10"/>
      <c r="H10" s="13"/>
      <c r="I10" s="13"/>
      <c r="J10" s="13"/>
      <c r="K10" s="13"/>
      <c r="L10" s="13"/>
      <c r="M10" s="13"/>
      <c r="N10" s="13"/>
      <c r="O10" s="13" t="s">
        <v>25</v>
      </c>
      <c r="P10" s="13">
        <v>1</v>
      </c>
      <c r="Q10" s="13">
        <v>2.62</v>
      </c>
      <c r="R10" s="13">
        <f t="shared" si="1"/>
        <v>2.62</v>
      </c>
      <c r="S10" s="18"/>
    </row>
    <row r="11" spans="1:30" s="19" customFormat="1" ht="24" customHeight="1" x14ac:dyDescent="0.2">
      <c r="A11" s="10"/>
      <c r="B11" s="11"/>
      <c r="C11" s="16"/>
      <c r="D11" s="10"/>
      <c r="E11" s="17"/>
      <c r="F11" s="10"/>
      <c r="G11" s="10"/>
      <c r="H11" s="13"/>
      <c r="I11" s="13"/>
      <c r="J11" s="13"/>
      <c r="K11" s="13"/>
      <c r="L11" s="13"/>
      <c r="M11" s="13"/>
      <c r="N11" s="13"/>
      <c r="O11" s="13" t="s">
        <v>26</v>
      </c>
      <c r="P11" s="13">
        <v>0.5</v>
      </c>
      <c r="Q11" s="13">
        <v>75</v>
      </c>
      <c r="R11" s="13">
        <f t="shared" si="1"/>
        <v>37.5</v>
      </c>
      <c r="S11" s="18"/>
    </row>
    <row r="12" spans="1:30" s="19" customFormat="1" ht="24" customHeight="1" x14ac:dyDescent="0.2">
      <c r="A12" s="10"/>
      <c r="B12" s="11"/>
      <c r="C12" s="16"/>
      <c r="D12" s="10"/>
      <c r="E12" s="17"/>
      <c r="F12" s="10"/>
      <c r="G12" s="10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f t="shared" si="1"/>
        <v>0</v>
      </c>
      <c r="S12" s="18"/>
    </row>
    <row r="13" spans="1:30" s="19" customFormat="1" ht="78" customHeight="1" x14ac:dyDescent="0.2">
      <c r="A13" s="10">
        <v>2</v>
      </c>
      <c r="B13" s="11" t="s">
        <v>27</v>
      </c>
      <c r="C13" s="16">
        <v>44854</v>
      </c>
      <c r="D13" s="10"/>
      <c r="E13" s="17" t="s">
        <v>28</v>
      </c>
      <c r="F13" s="10">
        <v>0.5</v>
      </c>
      <c r="G13" s="10">
        <v>2</v>
      </c>
      <c r="H13" s="13">
        <f>F13*G13</f>
        <v>1</v>
      </c>
      <c r="I13" s="13">
        <v>600</v>
      </c>
      <c r="J13" s="13">
        <f>H13*I13</f>
        <v>600</v>
      </c>
      <c r="K13" s="13" t="s">
        <v>21</v>
      </c>
      <c r="L13" s="13">
        <v>0.5</v>
      </c>
      <c r="M13" s="13">
        <v>400</v>
      </c>
      <c r="N13" s="13">
        <f>L13*M13</f>
        <v>200</v>
      </c>
      <c r="O13" s="13"/>
      <c r="P13" s="13"/>
      <c r="Q13" s="13"/>
      <c r="R13" s="13">
        <f t="shared" si="1"/>
        <v>0</v>
      </c>
      <c r="S13" s="18"/>
    </row>
    <row r="14" spans="1:30" s="19" customFormat="1" ht="24" customHeight="1" x14ac:dyDescent="0.2">
      <c r="A14" s="10"/>
      <c r="B14" s="11"/>
      <c r="C14" s="16"/>
      <c r="D14" s="10"/>
      <c r="E14" s="17"/>
      <c r="F14" s="10"/>
      <c r="G14" s="10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f t="shared" si="1"/>
        <v>0</v>
      </c>
      <c r="S14" s="18"/>
    </row>
    <row r="15" spans="1:30" s="19" customFormat="1" ht="24" customHeight="1" x14ac:dyDescent="0.2">
      <c r="A15" s="10"/>
      <c r="B15" s="11"/>
      <c r="C15" s="16"/>
      <c r="D15" s="10"/>
      <c r="E15" s="17"/>
      <c r="F15" s="10"/>
      <c r="G15" s="1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f t="shared" si="1"/>
        <v>0</v>
      </c>
      <c r="S15" s="18"/>
    </row>
    <row r="16" spans="1:30" s="19" customFormat="1" ht="81" customHeight="1" x14ac:dyDescent="0.2">
      <c r="A16" s="10">
        <v>3</v>
      </c>
      <c r="B16" s="11" t="s">
        <v>29</v>
      </c>
      <c r="C16" s="16">
        <v>44854</v>
      </c>
      <c r="D16" s="10"/>
      <c r="E16" s="17" t="s">
        <v>30</v>
      </c>
      <c r="F16" s="10">
        <v>0.5</v>
      </c>
      <c r="G16" s="10">
        <v>2</v>
      </c>
      <c r="H16" s="13">
        <f>F16*G16</f>
        <v>1</v>
      </c>
      <c r="I16" s="13">
        <v>600</v>
      </c>
      <c r="J16" s="13">
        <f>H16*I16</f>
        <v>600</v>
      </c>
      <c r="K16" s="13" t="s">
        <v>21</v>
      </c>
      <c r="L16" s="13">
        <v>0.5</v>
      </c>
      <c r="M16" s="13">
        <v>400</v>
      </c>
      <c r="N16" s="13">
        <f>L16*M16</f>
        <v>200</v>
      </c>
      <c r="O16" s="13" t="s">
        <v>31</v>
      </c>
      <c r="P16" s="13">
        <v>0.1</v>
      </c>
      <c r="Q16" s="13">
        <v>75</v>
      </c>
      <c r="R16" s="13">
        <f t="shared" si="1"/>
        <v>7.5</v>
      </c>
      <c r="S16" s="18"/>
    </row>
    <row r="17" spans="1:19" s="19" customFormat="1" ht="24" customHeight="1" x14ac:dyDescent="0.2">
      <c r="A17" s="10"/>
      <c r="B17" s="11"/>
      <c r="C17" s="16"/>
      <c r="D17" s="10"/>
      <c r="E17" s="17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8"/>
    </row>
    <row r="18" spans="1:19" s="19" customFormat="1" ht="71.25" customHeight="1" x14ac:dyDescent="0.2">
      <c r="A18" s="10">
        <v>4</v>
      </c>
      <c r="B18" s="11" t="s">
        <v>32</v>
      </c>
      <c r="C18" s="16" t="s">
        <v>33</v>
      </c>
      <c r="D18" s="10"/>
      <c r="E18" s="21">
        <v>44837</v>
      </c>
      <c r="F18" s="10">
        <v>3.5</v>
      </c>
      <c r="G18" s="10">
        <v>2</v>
      </c>
      <c r="H18" s="13">
        <f>F18*G18</f>
        <v>7</v>
      </c>
      <c r="I18" s="13">
        <v>600</v>
      </c>
      <c r="J18" s="13">
        <f>H18*I18</f>
        <v>4200</v>
      </c>
      <c r="K18" s="13" t="s">
        <v>34</v>
      </c>
      <c r="L18" s="13">
        <v>0.5</v>
      </c>
      <c r="M18" s="13">
        <v>450</v>
      </c>
      <c r="N18" s="13">
        <f>L18*M18</f>
        <v>225</v>
      </c>
      <c r="O18" s="22" t="s">
        <v>35</v>
      </c>
      <c r="P18" s="13">
        <v>10</v>
      </c>
      <c r="Q18" s="13">
        <v>76</v>
      </c>
      <c r="R18" s="13">
        <f>P18*Q18</f>
        <v>760</v>
      </c>
      <c r="S18" s="18"/>
    </row>
    <row r="19" spans="1:19" s="19" customFormat="1" ht="24" customHeight="1" x14ac:dyDescent="0.2">
      <c r="A19" s="10"/>
      <c r="B19" s="11"/>
      <c r="C19" s="16"/>
      <c r="D19" s="10"/>
      <c r="E19" s="17"/>
      <c r="F19" s="10"/>
      <c r="G19" s="10"/>
      <c r="H19" s="13"/>
      <c r="I19" s="13"/>
      <c r="J19" s="13"/>
      <c r="K19" s="13"/>
      <c r="L19" s="13"/>
      <c r="M19" s="13"/>
      <c r="N19" s="13"/>
      <c r="O19" s="22" t="s">
        <v>36</v>
      </c>
      <c r="P19" s="13">
        <v>4</v>
      </c>
      <c r="Q19" s="13">
        <v>170</v>
      </c>
      <c r="R19" s="13">
        <f t="shared" ref="R19:R24" si="2">P19*Q19</f>
        <v>680</v>
      </c>
      <c r="S19" s="18"/>
    </row>
    <row r="20" spans="1:19" s="19" customFormat="1" ht="24" customHeight="1" x14ac:dyDescent="0.2">
      <c r="A20" s="10"/>
      <c r="B20" s="11"/>
      <c r="C20" s="16"/>
      <c r="D20" s="10"/>
      <c r="E20" s="17"/>
      <c r="F20" s="10"/>
      <c r="G20" s="10"/>
      <c r="H20" s="13"/>
      <c r="I20" s="13"/>
      <c r="J20" s="13"/>
      <c r="K20" s="13"/>
      <c r="L20" s="13"/>
      <c r="M20" s="13"/>
      <c r="N20" s="13"/>
      <c r="O20" s="13" t="s">
        <v>37</v>
      </c>
      <c r="P20" s="13">
        <v>4</v>
      </c>
      <c r="Q20" s="13">
        <v>236</v>
      </c>
      <c r="R20" s="13">
        <f t="shared" si="2"/>
        <v>944</v>
      </c>
      <c r="S20" s="18"/>
    </row>
    <row r="21" spans="1:19" s="19" customFormat="1" ht="24" customHeight="1" x14ac:dyDescent="0.2">
      <c r="A21" s="10"/>
      <c r="B21" s="11"/>
      <c r="C21" s="16"/>
      <c r="D21" s="10"/>
      <c r="E21" s="17"/>
      <c r="F21" s="10"/>
      <c r="G21" s="10"/>
      <c r="H21" s="13"/>
      <c r="I21" s="13"/>
      <c r="J21" s="13"/>
      <c r="K21" s="13"/>
      <c r="L21" s="13"/>
      <c r="M21" s="13"/>
      <c r="N21" s="13"/>
      <c r="O21" s="13" t="s">
        <v>38</v>
      </c>
      <c r="P21" s="13">
        <v>1</v>
      </c>
      <c r="Q21" s="13">
        <v>30</v>
      </c>
      <c r="R21" s="13">
        <f t="shared" si="2"/>
        <v>30</v>
      </c>
      <c r="S21" s="18"/>
    </row>
    <row r="22" spans="1:19" s="19" customFormat="1" ht="24" customHeight="1" x14ac:dyDescent="0.2">
      <c r="A22" s="10"/>
      <c r="B22" s="11"/>
      <c r="C22" s="16"/>
      <c r="D22" s="10"/>
      <c r="E22" s="17"/>
      <c r="F22" s="10"/>
      <c r="G22" s="10"/>
      <c r="H22" s="13"/>
      <c r="I22" s="13"/>
      <c r="J22" s="13"/>
      <c r="K22" s="13"/>
      <c r="L22" s="13"/>
      <c r="M22" s="13"/>
      <c r="N22" s="13"/>
      <c r="O22" s="13" t="s">
        <v>39</v>
      </c>
      <c r="P22" s="13">
        <v>1</v>
      </c>
      <c r="Q22" s="13">
        <v>32</v>
      </c>
      <c r="R22" s="13">
        <f t="shared" si="2"/>
        <v>32</v>
      </c>
      <c r="S22" s="18"/>
    </row>
    <row r="23" spans="1:19" s="19" customFormat="1" ht="24" customHeight="1" x14ac:dyDescent="0.2">
      <c r="A23" s="10"/>
      <c r="B23" s="11"/>
      <c r="C23" s="16"/>
      <c r="D23" s="10"/>
      <c r="E23" s="17"/>
      <c r="F23" s="10"/>
      <c r="G23" s="10"/>
      <c r="H23" s="13"/>
      <c r="I23" s="13"/>
      <c r="J23" s="13"/>
      <c r="K23" s="13"/>
      <c r="L23" s="13"/>
      <c r="M23" s="13"/>
      <c r="N23" s="13"/>
      <c r="O23" s="13" t="s">
        <v>40</v>
      </c>
      <c r="P23" s="13">
        <v>0.5</v>
      </c>
      <c r="Q23" s="13">
        <v>75</v>
      </c>
      <c r="R23" s="13">
        <f t="shared" si="2"/>
        <v>37.5</v>
      </c>
      <c r="S23" s="18"/>
    </row>
    <row r="24" spans="1:19" s="19" customFormat="1" ht="22.5" customHeight="1" x14ac:dyDescent="0.2">
      <c r="A24" s="10"/>
      <c r="B24" s="11"/>
      <c r="C24" s="16"/>
      <c r="D24" s="10"/>
      <c r="E24" s="17"/>
      <c r="F24" s="10"/>
      <c r="G24" s="10"/>
      <c r="H24" s="13"/>
      <c r="I24" s="13"/>
      <c r="J24" s="13"/>
      <c r="K24" s="13"/>
      <c r="L24" s="13"/>
      <c r="M24" s="13"/>
      <c r="N24" s="13"/>
      <c r="O24" s="13" t="s">
        <v>41</v>
      </c>
      <c r="P24" s="13">
        <v>2</v>
      </c>
      <c r="Q24" s="13">
        <v>80</v>
      </c>
      <c r="R24" s="13">
        <f t="shared" si="2"/>
        <v>160</v>
      </c>
      <c r="S24" s="18"/>
    </row>
    <row r="25" spans="1:19" s="19" customFormat="1" ht="22.5" customHeight="1" x14ac:dyDescent="0.2">
      <c r="A25" s="10"/>
      <c r="B25" s="11"/>
      <c r="C25" s="16"/>
      <c r="D25" s="10"/>
      <c r="E25" s="17"/>
      <c r="F25" s="10"/>
      <c r="G25" s="10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8"/>
    </row>
    <row r="26" spans="1:19" s="19" customFormat="1" ht="84.75" customHeight="1" x14ac:dyDescent="0.2">
      <c r="A26" s="10">
        <v>5</v>
      </c>
      <c r="B26" s="11" t="s">
        <v>42</v>
      </c>
      <c r="C26" s="16" t="s">
        <v>43</v>
      </c>
      <c r="D26" s="10"/>
      <c r="E26" s="17" t="s">
        <v>30</v>
      </c>
      <c r="F26" s="10">
        <v>2</v>
      </c>
      <c r="G26" s="10">
        <v>2</v>
      </c>
      <c r="H26" s="13">
        <f>G26*F26</f>
        <v>4</v>
      </c>
      <c r="I26" s="13">
        <v>600</v>
      </c>
      <c r="J26" s="13">
        <f>H26*I26</f>
        <v>2400</v>
      </c>
      <c r="K26" s="13" t="s">
        <v>34</v>
      </c>
      <c r="L26" s="13">
        <v>0.5</v>
      </c>
      <c r="M26" s="13">
        <v>450</v>
      </c>
      <c r="N26" s="13">
        <f>L26*M26</f>
        <v>225</v>
      </c>
      <c r="O26" s="13" t="s">
        <v>44</v>
      </c>
      <c r="P26" s="13">
        <v>4</v>
      </c>
      <c r="Q26" s="13">
        <v>140</v>
      </c>
      <c r="R26" s="13">
        <f>P26*Q26</f>
        <v>560</v>
      </c>
      <c r="S26" s="18"/>
    </row>
    <row r="27" spans="1:19" s="19" customFormat="1" ht="22.5" customHeight="1" x14ac:dyDescent="0.2">
      <c r="A27" s="10"/>
      <c r="B27" s="11"/>
      <c r="C27" s="16"/>
      <c r="D27" s="10"/>
      <c r="E27" s="17"/>
      <c r="F27" s="10"/>
      <c r="G27" s="10"/>
      <c r="H27" s="13"/>
      <c r="I27" s="13"/>
      <c r="J27" s="13"/>
      <c r="K27" s="13"/>
      <c r="L27" s="13"/>
      <c r="M27" s="13"/>
      <c r="N27" s="13"/>
      <c r="O27" s="22" t="s">
        <v>45</v>
      </c>
      <c r="P27" s="13">
        <v>8</v>
      </c>
      <c r="Q27" s="13">
        <v>43</v>
      </c>
      <c r="R27" s="13">
        <f>P27*Q27</f>
        <v>344</v>
      </c>
      <c r="S27" s="18"/>
    </row>
    <row r="28" spans="1:19" s="19" customFormat="1" ht="22.5" customHeight="1" x14ac:dyDescent="0.2">
      <c r="A28" s="10"/>
      <c r="B28" s="11"/>
      <c r="C28" s="16"/>
      <c r="D28" s="10"/>
      <c r="E28" s="17"/>
      <c r="F28" s="10"/>
      <c r="G28" s="10"/>
      <c r="H28" s="13"/>
      <c r="I28" s="13"/>
      <c r="J28" s="13"/>
      <c r="K28" s="13"/>
      <c r="L28" s="13"/>
      <c r="M28" s="13"/>
      <c r="N28" s="13"/>
      <c r="O28" s="13" t="s">
        <v>46</v>
      </c>
      <c r="P28" s="13">
        <v>3</v>
      </c>
      <c r="Q28" s="13">
        <v>102</v>
      </c>
      <c r="R28" s="13">
        <f t="shared" ref="R28:R31" si="3">P28*Q28</f>
        <v>306</v>
      </c>
      <c r="S28" s="18"/>
    </row>
    <row r="29" spans="1:19" s="19" customFormat="1" ht="22.5" customHeight="1" x14ac:dyDescent="0.2">
      <c r="A29" s="10"/>
      <c r="B29" s="11"/>
      <c r="C29" s="16"/>
      <c r="D29" s="10"/>
      <c r="E29" s="17"/>
      <c r="F29" s="10"/>
      <c r="G29" s="10"/>
      <c r="H29" s="13"/>
      <c r="I29" s="13"/>
      <c r="J29" s="13"/>
      <c r="K29" s="13"/>
      <c r="L29" s="13"/>
      <c r="M29" s="13"/>
      <c r="N29" s="13"/>
      <c r="O29" s="13" t="s">
        <v>31</v>
      </c>
      <c r="P29" s="13">
        <v>1</v>
      </c>
      <c r="Q29" s="13">
        <v>75</v>
      </c>
      <c r="R29" s="13">
        <f t="shared" si="3"/>
        <v>75</v>
      </c>
      <c r="S29" s="18"/>
    </row>
    <row r="30" spans="1:19" s="19" customFormat="1" ht="22.5" customHeight="1" x14ac:dyDescent="0.2">
      <c r="A30" s="10"/>
      <c r="B30" s="11"/>
      <c r="C30" s="16"/>
      <c r="D30" s="10"/>
      <c r="E30" s="17"/>
      <c r="F30" s="10"/>
      <c r="G30" s="10"/>
      <c r="H30" s="13"/>
      <c r="I30" s="13"/>
      <c r="J30" s="13"/>
      <c r="K30" s="13"/>
      <c r="L30" s="13"/>
      <c r="M30" s="13"/>
      <c r="N30" s="13"/>
      <c r="O30" s="13" t="s">
        <v>22</v>
      </c>
      <c r="P30" s="13">
        <v>1</v>
      </c>
      <c r="Q30" s="13">
        <v>370</v>
      </c>
      <c r="R30" s="13">
        <f t="shared" si="3"/>
        <v>370</v>
      </c>
      <c r="S30" s="18"/>
    </row>
    <row r="31" spans="1:19" s="19" customFormat="1" ht="22.5" customHeight="1" x14ac:dyDescent="0.2">
      <c r="A31" s="10"/>
      <c r="B31" s="11"/>
      <c r="C31" s="16"/>
      <c r="D31" s="10"/>
      <c r="E31" s="17"/>
      <c r="F31" s="10"/>
      <c r="G31" s="10"/>
      <c r="H31" s="13"/>
      <c r="I31" s="13"/>
      <c r="J31" s="13"/>
      <c r="K31" s="13"/>
      <c r="L31" s="13"/>
      <c r="M31" s="13"/>
      <c r="N31" s="13"/>
      <c r="O31" s="13" t="s">
        <v>47</v>
      </c>
      <c r="P31" s="13">
        <v>2</v>
      </c>
      <c r="Q31" s="13">
        <v>63</v>
      </c>
      <c r="R31" s="13">
        <f t="shared" si="3"/>
        <v>126</v>
      </c>
      <c r="S31" s="18"/>
    </row>
    <row r="32" spans="1:19" s="19" customFormat="1" ht="22.5" customHeight="1" x14ac:dyDescent="0.2">
      <c r="A32" s="10"/>
      <c r="B32" s="11"/>
      <c r="C32" s="16"/>
      <c r="D32" s="10"/>
      <c r="E32" s="17"/>
      <c r="F32" s="10"/>
      <c r="G32" s="1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8"/>
    </row>
    <row r="33" spans="1:30" s="19" customFormat="1" ht="111.75" customHeight="1" x14ac:dyDescent="0.2">
      <c r="A33" s="10">
        <v>6</v>
      </c>
      <c r="B33" s="11" t="s">
        <v>48</v>
      </c>
      <c r="C33" s="16">
        <v>44841</v>
      </c>
      <c r="D33" s="10"/>
      <c r="E33" s="17" t="s">
        <v>49</v>
      </c>
      <c r="F33" s="10">
        <v>2</v>
      </c>
      <c r="G33" s="10">
        <v>2</v>
      </c>
      <c r="H33" s="13">
        <f>F33*G33</f>
        <v>4</v>
      </c>
      <c r="I33" s="13">
        <v>600</v>
      </c>
      <c r="J33" s="13">
        <f>H33*I33</f>
        <v>2400</v>
      </c>
      <c r="K33" s="13" t="s">
        <v>34</v>
      </c>
      <c r="L33" s="13">
        <v>0.5</v>
      </c>
      <c r="M33" s="13">
        <v>450</v>
      </c>
      <c r="N33" s="13">
        <f>L33*M33</f>
        <v>225</v>
      </c>
      <c r="O33" s="13" t="s">
        <v>50</v>
      </c>
      <c r="P33" s="13">
        <v>1.5</v>
      </c>
      <c r="Q33" s="13">
        <v>169</v>
      </c>
      <c r="R33" s="13">
        <f>P33*Q33</f>
        <v>253.5</v>
      </c>
      <c r="S33" s="18"/>
    </row>
    <row r="34" spans="1:30" s="19" customFormat="1" ht="22.5" customHeight="1" x14ac:dyDescent="0.2">
      <c r="A34" s="10"/>
      <c r="B34" s="11"/>
      <c r="C34" s="16"/>
      <c r="D34" s="10"/>
      <c r="E34" s="17"/>
      <c r="F34" s="10"/>
      <c r="G34" s="10"/>
      <c r="H34" s="13"/>
      <c r="I34" s="13"/>
      <c r="J34" s="13"/>
      <c r="K34" s="13"/>
      <c r="L34" s="13"/>
      <c r="M34" s="13"/>
      <c r="N34" s="13"/>
      <c r="O34" s="13" t="s">
        <v>51</v>
      </c>
      <c r="P34" s="13">
        <v>2</v>
      </c>
      <c r="Q34" s="13">
        <v>333</v>
      </c>
      <c r="R34" s="13">
        <f t="shared" ref="R34:R38" si="4">P34*Q34</f>
        <v>666</v>
      </c>
      <c r="S34" s="18"/>
    </row>
    <row r="35" spans="1:30" s="19" customFormat="1" ht="22.5" customHeight="1" x14ac:dyDescent="0.2">
      <c r="A35" s="10"/>
      <c r="B35" s="11"/>
      <c r="C35" s="16"/>
      <c r="D35" s="10"/>
      <c r="E35" s="17"/>
      <c r="F35" s="10"/>
      <c r="G35" s="10"/>
      <c r="H35" s="13"/>
      <c r="I35" s="13"/>
      <c r="J35" s="13"/>
      <c r="K35" s="13"/>
      <c r="L35" s="13"/>
      <c r="M35" s="13"/>
      <c r="N35" s="13"/>
      <c r="O35" s="13" t="s">
        <v>52</v>
      </c>
      <c r="P35" s="13">
        <v>0.3</v>
      </c>
      <c r="Q35" s="13">
        <v>75</v>
      </c>
      <c r="R35" s="13">
        <f t="shared" si="4"/>
        <v>22.5</v>
      </c>
      <c r="S35" s="18"/>
    </row>
    <row r="36" spans="1:30" s="19" customFormat="1" ht="22.5" customHeight="1" x14ac:dyDescent="0.2">
      <c r="A36" s="10"/>
      <c r="B36" s="11"/>
      <c r="C36" s="16"/>
      <c r="D36" s="10"/>
      <c r="E36" s="17"/>
      <c r="F36" s="10"/>
      <c r="G36" s="10"/>
      <c r="H36" s="13"/>
      <c r="I36" s="13"/>
      <c r="J36" s="13"/>
      <c r="K36" s="13"/>
      <c r="L36" s="13"/>
      <c r="M36" s="13"/>
      <c r="N36" s="13"/>
      <c r="O36" s="13" t="s">
        <v>47</v>
      </c>
      <c r="P36" s="13">
        <v>1</v>
      </c>
      <c r="Q36" s="13">
        <v>63</v>
      </c>
      <c r="R36" s="13">
        <f t="shared" si="4"/>
        <v>63</v>
      </c>
      <c r="S36" s="18"/>
    </row>
    <row r="37" spans="1:30" s="19" customFormat="1" ht="22.5" customHeight="1" x14ac:dyDescent="0.2">
      <c r="A37" s="10"/>
      <c r="B37" s="11"/>
      <c r="C37" s="16"/>
      <c r="D37" s="10"/>
      <c r="E37" s="17"/>
      <c r="F37" s="10"/>
      <c r="G37" s="10"/>
      <c r="H37" s="13"/>
      <c r="I37" s="13"/>
      <c r="J37" s="13"/>
      <c r="K37" s="13"/>
      <c r="L37" s="13"/>
      <c r="M37" s="13"/>
      <c r="N37" s="13"/>
      <c r="O37" s="13" t="s">
        <v>53</v>
      </c>
      <c r="P37" s="13">
        <v>0.1</v>
      </c>
      <c r="Q37" s="13">
        <v>49</v>
      </c>
      <c r="R37" s="13">
        <f t="shared" si="4"/>
        <v>4.9000000000000004</v>
      </c>
      <c r="S37" s="18"/>
    </row>
    <row r="38" spans="1:30" s="19" customFormat="1" ht="22.5" customHeight="1" x14ac:dyDescent="0.2">
      <c r="A38" s="10"/>
      <c r="B38" s="11"/>
      <c r="C38" s="16"/>
      <c r="D38" s="10"/>
      <c r="E38" s="17"/>
      <c r="F38" s="10"/>
      <c r="G38" s="10"/>
      <c r="H38" s="13"/>
      <c r="I38" s="13"/>
      <c r="J38" s="13"/>
      <c r="K38" s="13"/>
      <c r="L38" s="13"/>
      <c r="M38" s="13"/>
      <c r="N38" s="13"/>
      <c r="O38" s="13" t="s">
        <v>54</v>
      </c>
      <c r="P38" s="13">
        <v>1</v>
      </c>
      <c r="Q38" s="13">
        <v>103</v>
      </c>
      <c r="R38" s="13">
        <f t="shared" si="4"/>
        <v>103</v>
      </c>
      <c r="S38" s="18"/>
    </row>
    <row r="39" spans="1:30" s="19" customFormat="1" ht="22.5" customHeight="1" x14ac:dyDescent="0.2">
      <c r="A39" s="10"/>
      <c r="B39" s="11"/>
      <c r="C39" s="16"/>
      <c r="D39" s="10"/>
      <c r="E39" s="17"/>
      <c r="F39" s="10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8"/>
    </row>
    <row r="40" spans="1:30" s="19" customFormat="1" ht="98.25" customHeight="1" x14ac:dyDescent="0.2">
      <c r="A40" s="10">
        <v>7</v>
      </c>
      <c r="B40" s="11" t="s">
        <v>55</v>
      </c>
      <c r="C40" s="16">
        <v>44860</v>
      </c>
      <c r="D40" s="10"/>
      <c r="E40" s="17" t="s">
        <v>56</v>
      </c>
      <c r="F40" s="10">
        <v>2</v>
      </c>
      <c r="G40" s="10">
        <v>2</v>
      </c>
      <c r="H40" s="13">
        <f>F40*G40</f>
        <v>4</v>
      </c>
      <c r="I40" s="13">
        <v>600</v>
      </c>
      <c r="J40" s="13">
        <f>H40*I40</f>
        <v>2400</v>
      </c>
      <c r="K40" s="13" t="s">
        <v>34</v>
      </c>
      <c r="L40" s="13">
        <v>0.5</v>
      </c>
      <c r="M40" s="13">
        <v>450</v>
      </c>
      <c r="N40" s="13">
        <f>L40*M40</f>
        <v>225</v>
      </c>
      <c r="O40" s="13" t="s">
        <v>50</v>
      </c>
      <c r="P40" s="13">
        <v>1</v>
      </c>
      <c r="Q40" s="13">
        <v>169</v>
      </c>
      <c r="R40" s="13">
        <f>P40*Q40</f>
        <v>169</v>
      </c>
      <c r="S40" s="18"/>
    </row>
    <row r="41" spans="1:30" s="19" customFormat="1" ht="22.5" customHeight="1" x14ac:dyDescent="0.2">
      <c r="A41" s="10"/>
      <c r="B41" s="11"/>
      <c r="C41" s="16"/>
      <c r="D41" s="10"/>
      <c r="E41" s="17"/>
      <c r="F41" s="10"/>
      <c r="G41" s="10"/>
      <c r="H41" s="13"/>
      <c r="I41" s="13"/>
      <c r="J41" s="13"/>
      <c r="K41" s="13"/>
      <c r="L41" s="13"/>
      <c r="M41" s="13"/>
      <c r="N41" s="13"/>
      <c r="O41" s="13" t="s">
        <v>51</v>
      </c>
      <c r="P41" s="13">
        <v>4</v>
      </c>
      <c r="Q41" s="13">
        <v>32</v>
      </c>
      <c r="R41" s="13">
        <f>P41*Q41</f>
        <v>128</v>
      </c>
      <c r="S41" s="18"/>
    </row>
    <row r="42" spans="1:30" s="19" customFormat="1" ht="22.5" customHeight="1" x14ac:dyDescent="0.2">
      <c r="A42" s="10"/>
      <c r="B42" s="11"/>
      <c r="C42" s="16"/>
      <c r="D42" s="10"/>
      <c r="E42" s="17"/>
      <c r="F42" s="10"/>
      <c r="G42" s="10"/>
      <c r="H42" s="13"/>
      <c r="I42" s="13"/>
      <c r="J42" s="13"/>
      <c r="K42" s="13"/>
      <c r="L42" s="13"/>
      <c r="M42" s="13"/>
      <c r="N42" s="13"/>
      <c r="O42" s="13" t="s">
        <v>31</v>
      </c>
      <c r="P42" s="13">
        <v>1</v>
      </c>
      <c r="Q42" s="13">
        <v>75</v>
      </c>
      <c r="R42" s="13">
        <f>P42*Q42</f>
        <v>75</v>
      </c>
      <c r="S42" s="18"/>
    </row>
    <row r="43" spans="1:30" s="19" customFormat="1" ht="22.5" customHeight="1" x14ac:dyDescent="0.2">
      <c r="A43" s="10"/>
      <c r="B43" s="11"/>
      <c r="C43" s="16"/>
      <c r="D43" s="10"/>
      <c r="E43" s="17"/>
      <c r="F43" s="10"/>
      <c r="G43" s="10"/>
      <c r="H43" s="13"/>
      <c r="I43" s="13"/>
      <c r="J43" s="13"/>
      <c r="K43" s="13"/>
      <c r="L43" s="13"/>
      <c r="M43" s="13"/>
      <c r="N43" s="13"/>
      <c r="O43" s="13" t="s">
        <v>47</v>
      </c>
      <c r="P43" s="13">
        <v>1</v>
      </c>
      <c r="Q43" s="13">
        <v>63</v>
      </c>
      <c r="R43" s="13">
        <f>P43*Q43</f>
        <v>63</v>
      </c>
      <c r="S43" s="18"/>
    </row>
    <row r="44" spans="1:30" s="19" customFormat="1" ht="22.5" customHeight="1" x14ac:dyDescent="0.2">
      <c r="A44" s="10"/>
      <c r="B44" s="11"/>
      <c r="C44" s="16"/>
      <c r="D44" s="10"/>
      <c r="E44" s="17"/>
      <c r="F44" s="10"/>
      <c r="G44" s="10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8"/>
    </row>
    <row r="45" spans="1:30" x14ac:dyDescent="0.2">
      <c r="A45" s="10"/>
      <c r="B45" s="11"/>
      <c r="C45" s="10"/>
      <c r="D45" s="10"/>
      <c r="E45" s="10"/>
      <c r="F45" s="10"/>
      <c r="G45" s="10"/>
      <c r="H45" s="13">
        <f>F45*G45</f>
        <v>0</v>
      </c>
      <c r="I45" s="13"/>
      <c r="J45" s="13">
        <f>H45*I45</f>
        <v>0</v>
      </c>
      <c r="K45" s="13"/>
      <c r="L45" s="13"/>
      <c r="M45" s="13"/>
      <c r="N45" s="13">
        <f>L45*M45</f>
        <v>0</v>
      </c>
      <c r="O45" s="13"/>
      <c r="P45" s="13"/>
      <c r="Q45" s="13"/>
      <c r="R45" s="13">
        <f t="shared" si="0"/>
        <v>0</v>
      </c>
      <c r="S45" s="18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x14ac:dyDescent="0.2">
      <c r="A46" s="10"/>
      <c r="B46" s="11"/>
      <c r="C46" s="10"/>
      <c r="D46" s="10"/>
      <c r="E46" s="23" t="s">
        <v>57</v>
      </c>
      <c r="F46" s="10"/>
      <c r="G46" s="10"/>
      <c r="H46" s="24">
        <f>SUM(H5:H45)</f>
        <v>26</v>
      </c>
      <c r="I46" s="13"/>
      <c r="J46" s="24">
        <f>SUM(J5:J45)</f>
        <v>15600</v>
      </c>
      <c r="K46" s="13"/>
      <c r="L46" s="24">
        <f>SUM(L5:L45)</f>
        <v>4</v>
      </c>
      <c r="M46" s="13"/>
      <c r="N46" s="24">
        <f>SUM(N5:N45)</f>
        <v>1700</v>
      </c>
      <c r="O46" s="13"/>
      <c r="P46" s="13"/>
      <c r="Q46" s="13"/>
      <c r="R46" s="24">
        <f>SUM(R5:R45)</f>
        <v>6994.0199999999995</v>
      </c>
      <c r="S46" s="14">
        <f>J46+N46+R46</f>
        <v>24294.02</v>
      </c>
      <c r="T46" t="s">
        <v>0</v>
      </c>
    </row>
    <row r="47" spans="1:30" ht="28.5" customHeight="1" x14ac:dyDescent="0.2">
      <c r="A47" s="10" t="s">
        <v>0</v>
      </c>
      <c r="B47" s="11"/>
      <c r="C47" s="10"/>
      <c r="D47" s="10"/>
      <c r="E47" s="15" t="s">
        <v>58</v>
      </c>
      <c r="F47" s="10"/>
      <c r="G47" s="10"/>
      <c r="H47" s="13">
        <f>F47*G47</f>
        <v>0</v>
      </c>
      <c r="I47" s="13"/>
      <c r="J47" s="13">
        <f>H47*I47</f>
        <v>0</v>
      </c>
      <c r="K47" s="13"/>
      <c r="L47" s="13"/>
      <c r="M47" s="13"/>
      <c r="N47" s="13">
        <f>L47*M47</f>
        <v>0</v>
      </c>
      <c r="O47" s="13"/>
      <c r="P47" s="13"/>
      <c r="Q47" s="13"/>
      <c r="R47" s="13">
        <f>P47</f>
        <v>0</v>
      </c>
      <c r="S47" s="25"/>
    </row>
    <row r="48" spans="1:30" ht="48" customHeight="1" x14ac:dyDescent="0.2">
      <c r="A48" s="10"/>
      <c r="B48" s="11"/>
      <c r="C48" s="16"/>
      <c r="D48" s="10"/>
      <c r="E48" s="15" t="s">
        <v>59</v>
      </c>
      <c r="F48" s="10"/>
      <c r="G48" s="10"/>
      <c r="H48" s="13">
        <f t="shared" ref="H48:H50" si="5">F48*G48</f>
        <v>0</v>
      </c>
      <c r="I48" s="13"/>
      <c r="J48" s="13">
        <f>H48*I48</f>
        <v>0</v>
      </c>
      <c r="K48" s="13"/>
      <c r="L48" s="13"/>
      <c r="M48" s="13"/>
      <c r="N48" s="13">
        <f t="shared" ref="N48:N49" si="6">L48*M48</f>
        <v>0</v>
      </c>
      <c r="O48" s="13"/>
      <c r="P48" s="13"/>
      <c r="Q48" s="13"/>
      <c r="R48" s="13">
        <f>P48*Q48</f>
        <v>0</v>
      </c>
      <c r="S48" s="25"/>
    </row>
    <row r="49" spans="1:19" ht="15" x14ac:dyDescent="0.2">
      <c r="A49" s="10"/>
      <c r="B49" s="11"/>
      <c r="C49" s="10"/>
      <c r="D49" s="10"/>
      <c r="E49" s="15"/>
      <c r="F49" s="10"/>
      <c r="G49" s="10"/>
      <c r="H49" s="13">
        <f t="shared" si="5"/>
        <v>0</v>
      </c>
      <c r="I49" s="13"/>
      <c r="J49" s="13">
        <f>H49*I49</f>
        <v>0</v>
      </c>
      <c r="K49" s="13"/>
      <c r="L49" s="13"/>
      <c r="M49" s="13"/>
      <c r="N49" s="13">
        <f t="shared" si="6"/>
        <v>0</v>
      </c>
      <c r="O49" s="13"/>
      <c r="P49" s="13"/>
      <c r="Q49" s="13"/>
      <c r="R49" s="13">
        <f t="shared" ref="R49:R50" si="7">P49*Q49</f>
        <v>0</v>
      </c>
      <c r="S49" s="25"/>
    </row>
    <row r="50" spans="1:19" x14ac:dyDescent="0.2">
      <c r="A50" s="10"/>
      <c r="B50" s="11"/>
      <c r="C50" s="10"/>
      <c r="D50" s="10"/>
      <c r="E50" s="10"/>
      <c r="F50" s="10"/>
      <c r="G50" s="10"/>
      <c r="H50" s="13">
        <f t="shared" si="5"/>
        <v>0</v>
      </c>
      <c r="I50" s="13"/>
      <c r="J50" s="13">
        <f t="shared" ref="J50" si="8">H50*I50</f>
        <v>0</v>
      </c>
      <c r="K50" s="13"/>
      <c r="L50" s="13"/>
      <c r="M50" s="13"/>
      <c r="N50" s="13">
        <f>L50*M50</f>
        <v>0</v>
      </c>
      <c r="O50" s="13"/>
      <c r="P50" s="13"/>
      <c r="Q50" s="13"/>
      <c r="R50" s="13">
        <f t="shared" si="7"/>
        <v>0</v>
      </c>
      <c r="S50" s="14"/>
    </row>
    <row r="51" spans="1:19" x14ac:dyDescent="0.2">
      <c r="A51" s="10"/>
      <c r="B51" s="11"/>
      <c r="C51" s="10"/>
      <c r="D51" s="10"/>
      <c r="E51" s="23" t="s">
        <v>57</v>
      </c>
      <c r="F51" s="10"/>
      <c r="G51" s="10"/>
      <c r="H51" s="24">
        <f>SUM(H47:H50)</f>
        <v>0</v>
      </c>
      <c r="I51" s="13"/>
      <c r="J51" s="24">
        <f>SUM(J47:J50)</f>
        <v>0</v>
      </c>
      <c r="K51" s="13"/>
      <c r="L51" s="24">
        <f>SUM(L47:L50)</f>
        <v>0</v>
      </c>
      <c r="M51" s="13"/>
      <c r="N51" s="24">
        <f>SUM(N47:N50)</f>
        <v>0</v>
      </c>
      <c r="O51" s="13"/>
      <c r="P51" s="13"/>
      <c r="Q51" s="13"/>
      <c r="R51" s="24">
        <f>SUM(R47:R50)</f>
        <v>0</v>
      </c>
      <c r="S51" s="14">
        <f>J51+N51+R51</f>
        <v>0</v>
      </c>
    </row>
    <row r="52" spans="1:19" ht="21.75" customHeight="1" x14ac:dyDescent="0.2">
      <c r="A52" s="10"/>
      <c r="B52" s="11"/>
      <c r="C52" s="10"/>
      <c r="D52" s="10"/>
      <c r="E52" s="15" t="s">
        <v>60</v>
      </c>
      <c r="F52" s="10"/>
      <c r="G52" s="10"/>
      <c r="H52" s="13">
        <f>F52*G52</f>
        <v>0</v>
      </c>
      <c r="I52" s="13"/>
      <c r="J52" s="13">
        <f>H52*I52</f>
        <v>0</v>
      </c>
      <c r="K52" s="13"/>
      <c r="L52" s="13"/>
      <c r="M52" s="13"/>
      <c r="N52" s="13">
        <f>L52*M52</f>
        <v>0</v>
      </c>
      <c r="O52" s="13"/>
      <c r="P52" s="13"/>
      <c r="Q52" s="13"/>
      <c r="R52" s="13">
        <f>P52*Q52</f>
        <v>0</v>
      </c>
      <c r="S52" s="25"/>
    </row>
    <row r="53" spans="1:19" ht="77.25" customHeight="1" x14ac:dyDescent="0.2">
      <c r="A53" s="10">
        <v>1</v>
      </c>
      <c r="B53" s="11" t="s">
        <v>61</v>
      </c>
      <c r="C53" s="16">
        <v>44853</v>
      </c>
      <c r="D53" s="10"/>
      <c r="E53" s="15" t="s">
        <v>62</v>
      </c>
      <c r="F53" s="10">
        <v>1.5</v>
      </c>
      <c r="G53" s="10">
        <v>1</v>
      </c>
      <c r="H53" s="13">
        <f>F53*G53</f>
        <v>1.5</v>
      </c>
      <c r="I53" s="13">
        <v>600</v>
      </c>
      <c r="J53" s="13">
        <f>H53*I53</f>
        <v>900</v>
      </c>
      <c r="K53" s="13" t="s">
        <v>34</v>
      </c>
      <c r="L53" s="13">
        <v>0.5</v>
      </c>
      <c r="M53" s="13">
        <v>450</v>
      </c>
      <c r="N53" s="13">
        <f>L53*M53</f>
        <v>225</v>
      </c>
      <c r="O53" s="13" t="s">
        <v>63</v>
      </c>
      <c r="P53" s="13">
        <v>0.5</v>
      </c>
      <c r="Q53" s="13">
        <v>68</v>
      </c>
      <c r="R53" s="13">
        <f>P53*Q53</f>
        <v>34</v>
      </c>
      <c r="S53" s="25"/>
    </row>
    <row r="54" spans="1:19" ht="15" x14ac:dyDescent="0.2">
      <c r="A54" s="10"/>
      <c r="B54" s="11"/>
      <c r="C54" s="16"/>
      <c r="D54" s="10"/>
      <c r="E54" s="15"/>
      <c r="F54" s="10"/>
      <c r="G54" s="10"/>
      <c r="H54" s="13">
        <f>F54*G54</f>
        <v>0</v>
      </c>
      <c r="I54" s="13"/>
      <c r="J54" s="13">
        <f t="shared" ref="J54:J65" si="9">H54*I54</f>
        <v>0</v>
      </c>
      <c r="K54" s="13"/>
      <c r="L54" s="13"/>
      <c r="M54" s="13"/>
      <c r="N54" s="13">
        <f>L54*M54</f>
        <v>0</v>
      </c>
      <c r="O54" s="13" t="s">
        <v>64</v>
      </c>
      <c r="P54" s="13">
        <v>2</v>
      </c>
      <c r="Q54" s="13">
        <v>0.8</v>
      </c>
      <c r="R54" s="13">
        <f t="shared" ref="R54:R65" si="10">P54*Q54</f>
        <v>1.6</v>
      </c>
      <c r="S54" s="25"/>
    </row>
    <row r="55" spans="1:19" ht="15" x14ac:dyDescent="0.2">
      <c r="A55" s="10"/>
      <c r="B55" s="11"/>
      <c r="C55" s="16"/>
      <c r="D55" s="10"/>
      <c r="E55" s="15"/>
      <c r="F55" s="10"/>
      <c r="G55" s="10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25"/>
    </row>
    <row r="56" spans="1:19" ht="76.5" x14ac:dyDescent="0.2">
      <c r="A56" s="10">
        <v>2</v>
      </c>
      <c r="B56" s="11" t="s">
        <v>65</v>
      </c>
      <c r="C56" s="16">
        <v>44860</v>
      </c>
      <c r="D56" s="10"/>
      <c r="E56" s="15" t="s">
        <v>66</v>
      </c>
      <c r="F56" s="10">
        <v>3</v>
      </c>
      <c r="G56" s="10">
        <v>1</v>
      </c>
      <c r="H56" s="13">
        <f>F56*G56</f>
        <v>3</v>
      </c>
      <c r="I56" s="13">
        <v>600</v>
      </c>
      <c r="J56" s="13">
        <f>H56*I56</f>
        <v>1800</v>
      </c>
      <c r="K56" s="13" t="s">
        <v>34</v>
      </c>
      <c r="L56" s="13">
        <v>0.5</v>
      </c>
      <c r="M56" s="13">
        <v>450</v>
      </c>
      <c r="N56" s="13">
        <f>L56*M56</f>
        <v>225</v>
      </c>
      <c r="O56" s="13" t="s">
        <v>67</v>
      </c>
      <c r="P56" s="13">
        <v>2</v>
      </c>
      <c r="Q56" s="13">
        <v>32</v>
      </c>
      <c r="R56" s="13">
        <f>P56*Q56</f>
        <v>64</v>
      </c>
      <c r="S56" s="25"/>
    </row>
    <row r="57" spans="1:19" ht="15" x14ac:dyDescent="0.2">
      <c r="A57" s="10"/>
      <c r="B57" s="11"/>
      <c r="C57" s="16"/>
      <c r="D57" s="10"/>
      <c r="E57" s="15"/>
      <c r="F57" s="10"/>
      <c r="G57" s="10"/>
      <c r="H57" s="13"/>
      <c r="I57" s="13"/>
      <c r="J57" s="13"/>
      <c r="K57" s="13"/>
      <c r="L57" s="13"/>
      <c r="M57" s="13"/>
      <c r="N57" s="13"/>
      <c r="O57" s="13" t="s">
        <v>68</v>
      </c>
      <c r="P57" s="13">
        <v>8</v>
      </c>
      <c r="Q57" s="13">
        <v>0.8</v>
      </c>
      <c r="R57" s="13">
        <f>P57*Q57</f>
        <v>6.4</v>
      </c>
      <c r="S57" s="25"/>
    </row>
    <row r="58" spans="1:19" ht="15" x14ac:dyDescent="0.2">
      <c r="A58" s="10"/>
      <c r="B58" s="11"/>
      <c r="C58" s="16"/>
      <c r="D58" s="10"/>
      <c r="E58" s="15"/>
      <c r="F58" s="10"/>
      <c r="G58" s="10"/>
      <c r="H58" s="13"/>
      <c r="I58" s="13"/>
      <c r="J58" s="13"/>
      <c r="K58" s="13"/>
      <c r="L58" s="13"/>
      <c r="M58" s="13"/>
      <c r="N58" s="13"/>
      <c r="O58" s="13" t="s">
        <v>69</v>
      </c>
      <c r="P58" s="13">
        <v>0.5</v>
      </c>
      <c r="Q58" s="13">
        <v>68</v>
      </c>
      <c r="R58" s="13">
        <f>P58*Q58</f>
        <v>34</v>
      </c>
      <c r="S58" s="25"/>
    </row>
    <row r="59" spans="1:19" ht="15" x14ac:dyDescent="0.2">
      <c r="A59" s="10"/>
      <c r="B59" s="11"/>
      <c r="C59" s="16"/>
      <c r="D59" s="10"/>
      <c r="E59" s="15"/>
      <c r="F59" s="10"/>
      <c r="G59" s="10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5"/>
    </row>
    <row r="60" spans="1:19" ht="63.75" x14ac:dyDescent="0.2">
      <c r="A60" s="10">
        <v>3</v>
      </c>
      <c r="B60" s="11" t="s">
        <v>70</v>
      </c>
      <c r="C60" s="16">
        <v>44862</v>
      </c>
      <c r="D60" s="10"/>
      <c r="E60" s="15" t="s">
        <v>66</v>
      </c>
      <c r="F60" s="10">
        <v>4</v>
      </c>
      <c r="G60" s="10">
        <v>1</v>
      </c>
      <c r="H60" s="13">
        <f>F60*G60</f>
        <v>4</v>
      </c>
      <c r="I60" s="13">
        <v>600</v>
      </c>
      <c r="J60" s="13">
        <f>H60*I60</f>
        <v>2400</v>
      </c>
      <c r="K60" s="13" t="s">
        <v>34</v>
      </c>
      <c r="L60" s="13">
        <v>0.5</v>
      </c>
      <c r="M60" s="13">
        <v>450</v>
      </c>
      <c r="N60" s="13">
        <f>L60*M60</f>
        <v>225</v>
      </c>
      <c r="O60" s="13" t="s">
        <v>63</v>
      </c>
      <c r="P60" s="13">
        <v>0.5</v>
      </c>
      <c r="Q60" s="13">
        <v>68</v>
      </c>
      <c r="R60" s="13">
        <f>P60*Q60</f>
        <v>34</v>
      </c>
      <c r="S60" s="25"/>
    </row>
    <row r="61" spans="1:19" ht="15" x14ac:dyDescent="0.2">
      <c r="A61" s="10"/>
      <c r="B61" s="11"/>
      <c r="C61" s="16"/>
      <c r="D61" s="10"/>
      <c r="E61" s="15"/>
      <c r="F61" s="10"/>
      <c r="G61" s="10"/>
      <c r="H61" s="13"/>
      <c r="I61" s="13"/>
      <c r="J61" s="13"/>
      <c r="K61" s="13"/>
      <c r="L61" s="13"/>
      <c r="M61" s="13"/>
      <c r="N61" s="13"/>
      <c r="O61" s="13" t="s">
        <v>71</v>
      </c>
      <c r="P61" s="13">
        <v>1</v>
      </c>
      <c r="Q61" s="13">
        <v>345</v>
      </c>
      <c r="R61" s="13">
        <f t="shared" ref="R61:R62" si="11">P61*Q61</f>
        <v>345</v>
      </c>
      <c r="S61" s="25"/>
    </row>
    <row r="62" spans="1:19" ht="15" x14ac:dyDescent="0.2">
      <c r="A62" s="10"/>
      <c r="B62" s="11"/>
      <c r="C62" s="16"/>
      <c r="D62" s="10"/>
      <c r="E62" s="15"/>
      <c r="F62" s="10"/>
      <c r="G62" s="10"/>
      <c r="H62" s="13"/>
      <c r="I62" s="13"/>
      <c r="J62" s="13"/>
      <c r="K62" s="13"/>
      <c r="L62" s="13"/>
      <c r="M62" s="13"/>
      <c r="N62" s="13"/>
      <c r="O62" s="13" t="s">
        <v>72</v>
      </c>
      <c r="P62" s="13">
        <v>12</v>
      </c>
      <c r="Q62" s="13">
        <v>0.8</v>
      </c>
      <c r="R62" s="13">
        <f t="shared" si="11"/>
        <v>9.6000000000000014</v>
      </c>
      <c r="S62" s="25"/>
    </row>
    <row r="63" spans="1:19" ht="15" x14ac:dyDescent="0.2">
      <c r="A63" s="10"/>
      <c r="B63" s="11"/>
      <c r="C63" s="16"/>
      <c r="D63" s="10"/>
      <c r="E63" s="15"/>
      <c r="F63" s="10"/>
      <c r="G63" s="10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25"/>
    </row>
    <row r="64" spans="1:19" ht="15" x14ac:dyDescent="0.2">
      <c r="A64" s="10"/>
      <c r="B64" s="11"/>
      <c r="C64" s="16"/>
      <c r="D64" s="10"/>
      <c r="E64" s="15"/>
      <c r="F64" s="10"/>
      <c r="G64" s="10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25"/>
    </row>
    <row r="65" spans="1:19" x14ac:dyDescent="0.2">
      <c r="A65" s="10"/>
      <c r="B65" s="11"/>
      <c r="C65" s="10"/>
      <c r="D65" s="10"/>
      <c r="E65" s="10"/>
      <c r="F65" s="10"/>
      <c r="G65" s="10"/>
      <c r="H65" s="13">
        <f>F65*G65</f>
        <v>0</v>
      </c>
      <c r="I65" s="13"/>
      <c r="J65" s="13">
        <f t="shared" si="9"/>
        <v>0</v>
      </c>
      <c r="K65" s="13"/>
      <c r="L65" s="13"/>
      <c r="M65" s="13"/>
      <c r="N65" s="13">
        <f>L65*M65</f>
        <v>0</v>
      </c>
      <c r="O65" s="13"/>
      <c r="P65" s="13"/>
      <c r="Q65" s="13"/>
      <c r="R65" s="13">
        <f t="shared" si="10"/>
        <v>0</v>
      </c>
      <c r="S65" s="25"/>
    </row>
    <row r="66" spans="1:19" x14ac:dyDescent="0.2">
      <c r="A66" s="10"/>
      <c r="B66" s="11"/>
      <c r="C66" s="10"/>
      <c r="D66" s="10"/>
      <c r="E66" s="23" t="s">
        <v>57</v>
      </c>
      <c r="F66" s="10"/>
      <c r="G66" s="10"/>
      <c r="H66" s="24">
        <f>SUM(H52:H65)</f>
        <v>8.5</v>
      </c>
      <c r="I66" s="13"/>
      <c r="J66" s="24">
        <f>SUM(J53:J65)</f>
        <v>5100</v>
      </c>
      <c r="K66" s="13"/>
      <c r="L66" s="24">
        <f>SUM(L52:L65)</f>
        <v>1.5</v>
      </c>
      <c r="M66" s="13"/>
      <c r="N66" s="24">
        <f>SUM(N52:N65)</f>
        <v>675</v>
      </c>
      <c r="O66" s="13"/>
      <c r="P66" s="13"/>
      <c r="Q66" s="13"/>
      <c r="R66" s="24">
        <f>SUM(R52:R65)</f>
        <v>528.6</v>
      </c>
      <c r="S66" s="14">
        <f>J66+N66+R66</f>
        <v>6303.6</v>
      </c>
    </row>
    <row r="67" spans="1:19" x14ac:dyDescent="0.2">
      <c r="A67" s="10"/>
      <c r="B67" s="11"/>
      <c r="C67" s="10"/>
      <c r="D67" s="10"/>
      <c r="E67" s="23" t="s">
        <v>57</v>
      </c>
      <c r="F67" s="10"/>
      <c r="G67" s="10"/>
      <c r="H67" s="24">
        <f>H46+H51+H66</f>
        <v>34.5</v>
      </c>
      <c r="I67" s="13"/>
      <c r="J67" s="24">
        <f>J46+J51+J66</f>
        <v>20700</v>
      </c>
      <c r="K67" s="13"/>
      <c r="L67" s="24">
        <f>L46+L51+L66</f>
        <v>5.5</v>
      </c>
      <c r="M67" s="13"/>
      <c r="N67" s="24">
        <f>N46+N51+N66</f>
        <v>2375</v>
      </c>
      <c r="O67" s="13"/>
      <c r="P67" s="13"/>
      <c r="Q67" s="13"/>
      <c r="R67" s="24">
        <f>R46+R51+R66</f>
        <v>7522.62</v>
      </c>
      <c r="S67" s="24">
        <f>SUM(S5:S66)</f>
        <v>30597.620000000003</v>
      </c>
    </row>
    <row r="68" spans="1:19" x14ac:dyDescent="0.2">
      <c r="C68" s="19"/>
      <c r="R68" s="26">
        <f>J67+N67+R67</f>
        <v>30597.62</v>
      </c>
      <c r="S68" s="26" t="s">
        <v>0</v>
      </c>
    </row>
    <row r="70" spans="1:19" ht="20.25" x14ac:dyDescent="0.3">
      <c r="F70" t="s">
        <v>0</v>
      </c>
      <c r="H70" s="1" t="s">
        <v>73</v>
      </c>
    </row>
    <row r="72" spans="1:19" x14ac:dyDescent="0.2">
      <c r="A72" s="2" t="s">
        <v>2</v>
      </c>
      <c r="B72" s="2" t="s">
        <v>3</v>
      </c>
      <c r="C72" s="2" t="s">
        <v>4</v>
      </c>
      <c r="D72" s="2" t="s">
        <v>5</v>
      </c>
      <c r="E72" s="2" t="s">
        <v>6</v>
      </c>
      <c r="F72" s="3" t="s">
        <v>7</v>
      </c>
      <c r="G72" s="3" t="s">
        <v>8</v>
      </c>
      <c r="H72" s="4" t="s">
        <v>9</v>
      </c>
      <c r="I72" s="4"/>
      <c r="J72" s="4"/>
      <c r="K72" s="2"/>
      <c r="L72" s="4" t="s">
        <v>10</v>
      </c>
      <c r="M72" s="4"/>
      <c r="N72" s="4"/>
      <c r="O72" s="4" t="s">
        <v>11</v>
      </c>
      <c r="P72" s="4"/>
      <c r="Q72" s="4"/>
      <c r="R72" s="4"/>
    </row>
    <row r="73" spans="1:19" ht="25.5" x14ac:dyDescent="0.2">
      <c r="A73" s="5"/>
      <c r="B73" s="5"/>
      <c r="C73" s="5"/>
      <c r="D73" s="5"/>
      <c r="E73" s="5"/>
      <c r="F73" s="6"/>
      <c r="G73" s="6"/>
      <c r="H73" s="7" t="s">
        <v>12</v>
      </c>
      <c r="I73" s="8" t="s">
        <v>13</v>
      </c>
      <c r="J73" s="7" t="s">
        <v>14</v>
      </c>
      <c r="K73" s="9"/>
      <c r="L73" s="7" t="s">
        <v>12</v>
      </c>
      <c r="M73" s="7" t="s">
        <v>15</v>
      </c>
      <c r="N73" s="7" t="s">
        <v>14</v>
      </c>
      <c r="O73" s="8" t="s">
        <v>16</v>
      </c>
      <c r="P73" s="7" t="s">
        <v>12</v>
      </c>
      <c r="Q73" s="7" t="s">
        <v>15</v>
      </c>
      <c r="R73" s="7" t="s">
        <v>14</v>
      </c>
    </row>
    <row r="74" spans="1:19" ht="15.75" x14ac:dyDescent="0.25">
      <c r="A74" s="10"/>
      <c r="B74" s="11"/>
      <c r="C74" s="10"/>
      <c r="D74" s="11"/>
      <c r="E74" s="12" t="s">
        <v>74</v>
      </c>
      <c r="F74" s="10"/>
      <c r="G74" s="10"/>
      <c r="H74" s="13">
        <f>F74*G74</f>
        <v>0</v>
      </c>
      <c r="I74" s="13"/>
      <c r="J74" s="13">
        <f>H74*I74</f>
        <v>0</v>
      </c>
      <c r="K74" s="13"/>
      <c r="L74" s="13"/>
      <c r="M74" s="13"/>
      <c r="N74" s="13">
        <f>L74*M74</f>
        <v>0</v>
      </c>
      <c r="O74" s="13"/>
      <c r="P74" s="13"/>
      <c r="Q74" s="13"/>
      <c r="R74" s="13">
        <f>P74*Q74</f>
        <v>0</v>
      </c>
      <c r="S74" s="14"/>
    </row>
    <row r="75" spans="1:19" ht="15" x14ac:dyDescent="0.2">
      <c r="A75" s="10"/>
      <c r="B75" s="11"/>
      <c r="C75" s="10"/>
      <c r="D75" s="10"/>
      <c r="E75" s="15" t="s">
        <v>18</v>
      </c>
      <c r="F75" s="10"/>
      <c r="G75" s="10"/>
      <c r="H75" s="13">
        <f>F75*G75</f>
        <v>0</v>
      </c>
      <c r="I75" s="13"/>
      <c r="J75" s="13">
        <f>H75*I75</f>
        <v>0</v>
      </c>
      <c r="K75" s="13"/>
      <c r="L75" s="13"/>
      <c r="M75" s="13"/>
      <c r="N75" s="13">
        <f>L75*M75</f>
        <v>0</v>
      </c>
      <c r="O75" s="13"/>
      <c r="P75" s="13"/>
      <c r="Q75" s="13"/>
      <c r="R75" s="13">
        <f t="shared" ref="R75:R80" si="12">P75*Q75</f>
        <v>0</v>
      </c>
      <c r="S75" s="14"/>
    </row>
    <row r="76" spans="1:19" ht="102" x14ac:dyDescent="0.2">
      <c r="A76" s="10">
        <v>1</v>
      </c>
      <c r="B76" s="11" t="s">
        <v>75</v>
      </c>
      <c r="C76" s="16">
        <v>44879</v>
      </c>
      <c r="D76" s="10"/>
      <c r="E76" s="15" t="s">
        <v>76</v>
      </c>
      <c r="F76" s="10">
        <v>2</v>
      </c>
      <c r="G76" s="10">
        <v>2</v>
      </c>
      <c r="H76" s="13">
        <f>F76*G76</f>
        <v>4</v>
      </c>
      <c r="I76" s="13">
        <v>600</v>
      </c>
      <c r="J76" s="13">
        <f>H76*I76</f>
        <v>2400</v>
      </c>
      <c r="K76" s="13" t="s">
        <v>34</v>
      </c>
      <c r="L76" s="13">
        <v>0.5</v>
      </c>
      <c r="M76" s="13">
        <v>450</v>
      </c>
      <c r="N76" s="13">
        <f>L76*M76</f>
        <v>225</v>
      </c>
      <c r="O76" s="13" t="s">
        <v>37</v>
      </c>
      <c r="P76" s="13">
        <v>1</v>
      </c>
      <c r="Q76" s="13">
        <v>236</v>
      </c>
      <c r="R76" s="13">
        <f>P76*Q76</f>
        <v>236</v>
      </c>
      <c r="S76" s="14"/>
    </row>
    <row r="77" spans="1:19" ht="15" x14ac:dyDescent="0.2">
      <c r="A77" s="10"/>
      <c r="B77" s="11"/>
      <c r="C77" s="10"/>
      <c r="D77" s="10"/>
      <c r="E77" s="15"/>
      <c r="F77" s="10"/>
      <c r="G77" s="10"/>
      <c r="H77" s="13"/>
      <c r="I77" s="13"/>
      <c r="J77" s="13"/>
      <c r="K77" s="13"/>
      <c r="L77" s="13"/>
      <c r="M77" s="13"/>
      <c r="N77" s="13"/>
      <c r="O77" s="13" t="s">
        <v>77</v>
      </c>
      <c r="P77" s="13">
        <v>1</v>
      </c>
      <c r="Q77" s="13">
        <v>43</v>
      </c>
      <c r="R77" s="13">
        <f t="shared" ref="R77:R78" si="13">P77*Q77</f>
        <v>43</v>
      </c>
      <c r="S77" s="14"/>
    </row>
    <row r="78" spans="1:19" ht="15" x14ac:dyDescent="0.2">
      <c r="A78" s="10"/>
      <c r="B78" s="11"/>
      <c r="C78" s="10"/>
      <c r="D78" s="10"/>
      <c r="E78" s="15"/>
      <c r="F78" s="10"/>
      <c r="G78" s="10"/>
      <c r="H78" s="13"/>
      <c r="I78" s="13"/>
      <c r="J78" s="13"/>
      <c r="K78" s="13"/>
      <c r="L78" s="13"/>
      <c r="M78" s="13"/>
      <c r="N78" s="13"/>
      <c r="O78" s="13" t="s">
        <v>31</v>
      </c>
      <c r="P78" s="13">
        <v>0.5</v>
      </c>
      <c r="Q78" s="13">
        <v>75</v>
      </c>
      <c r="R78" s="13">
        <f t="shared" si="13"/>
        <v>37.5</v>
      </c>
      <c r="S78" s="14"/>
    </row>
    <row r="79" spans="1:19" ht="15" x14ac:dyDescent="0.2">
      <c r="A79" s="10"/>
      <c r="B79" s="11"/>
      <c r="C79" s="16"/>
      <c r="D79" s="10"/>
      <c r="E79" s="17"/>
      <c r="F79" s="10"/>
      <c r="G79" s="10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8"/>
    </row>
    <row r="80" spans="1:19" x14ac:dyDescent="0.2">
      <c r="A80" s="10"/>
      <c r="B80" s="11"/>
      <c r="C80" s="10"/>
      <c r="D80" s="10"/>
      <c r="E80" s="10"/>
      <c r="F80" s="10"/>
      <c r="G80" s="10"/>
      <c r="H80" s="13">
        <f>F80*G80</f>
        <v>0</v>
      </c>
      <c r="I80" s="13"/>
      <c r="J80" s="13">
        <f>H80*I80</f>
        <v>0</v>
      </c>
      <c r="K80" s="13"/>
      <c r="L80" s="13"/>
      <c r="M80" s="13"/>
      <c r="N80" s="13">
        <f>L80*M80</f>
        <v>0</v>
      </c>
      <c r="O80" s="13"/>
      <c r="P80" s="13"/>
      <c r="Q80" s="13"/>
      <c r="R80" s="13">
        <f t="shared" si="12"/>
        <v>0</v>
      </c>
      <c r="S80" s="18"/>
    </row>
    <row r="81" spans="1:19" x14ac:dyDescent="0.2">
      <c r="A81" s="10"/>
      <c r="B81" s="11"/>
      <c r="C81" s="10"/>
      <c r="D81" s="10"/>
      <c r="E81" s="23" t="s">
        <v>57</v>
      </c>
      <c r="F81" s="10"/>
      <c r="G81" s="10"/>
      <c r="H81" s="24">
        <f>SUM(H74:H80)</f>
        <v>4</v>
      </c>
      <c r="I81" s="13"/>
      <c r="J81" s="24">
        <f>SUM(J74:J80)</f>
        <v>2400</v>
      </c>
      <c r="K81" s="13"/>
      <c r="L81" s="24">
        <f>SUM(L74:L80)</f>
        <v>0.5</v>
      </c>
      <c r="M81" s="13"/>
      <c r="N81" s="24">
        <f>SUM(N74:N80)</f>
        <v>225</v>
      </c>
      <c r="O81" s="13"/>
      <c r="P81" s="13"/>
      <c r="Q81" s="13"/>
      <c r="R81" s="24">
        <f>SUM(R74:R80)</f>
        <v>316.5</v>
      </c>
      <c r="S81" s="14">
        <f>J81+N81+R81</f>
        <v>2941.5</v>
      </c>
    </row>
    <row r="82" spans="1:19" ht="15" x14ac:dyDescent="0.2">
      <c r="A82" s="10" t="s">
        <v>0</v>
      </c>
      <c r="B82" s="11"/>
      <c r="C82" s="10"/>
      <c r="D82" s="10"/>
      <c r="E82" s="15" t="s">
        <v>58</v>
      </c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>P82</f>
        <v>0</v>
      </c>
      <c r="S82" s="25"/>
    </row>
    <row r="83" spans="1:19" ht="63.75" x14ac:dyDescent="0.2">
      <c r="A83" s="10">
        <v>1</v>
      </c>
      <c r="B83" s="11" t="s">
        <v>78</v>
      </c>
      <c r="C83" s="16">
        <v>44886</v>
      </c>
      <c r="D83" s="10"/>
      <c r="E83" s="15" t="s">
        <v>66</v>
      </c>
      <c r="F83" s="10">
        <v>2</v>
      </c>
      <c r="G83" s="10">
        <v>2</v>
      </c>
      <c r="H83" s="13">
        <f t="shared" ref="H83:H86" si="14">F83*G83</f>
        <v>4</v>
      </c>
      <c r="I83" s="13">
        <v>600</v>
      </c>
      <c r="J83" s="13">
        <f>H83*I83</f>
        <v>2400</v>
      </c>
      <c r="K83" s="13" t="s">
        <v>34</v>
      </c>
      <c r="L83" s="13">
        <v>0.5</v>
      </c>
      <c r="M83" s="13">
        <v>450</v>
      </c>
      <c r="N83" s="13">
        <f t="shared" ref="N83:N85" si="15">L83*M83</f>
        <v>225</v>
      </c>
      <c r="O83" s="13" t="s">
        <v>79</v>
      </c>
      <c r="P83" s="13">
        <v>1</v>
      </c>
      <c r="Q83" s="13">
        <v>2145</v>
      </c>
      <c r="R83" s="13">
        <f>P83*Q83</f>
        <v>2145</v>
      </c>
      <c r="S83" s="25"/>
    </row>
    <row r="84" spans="1:19" ht="15" x14ac:dyDescent="0.2">
      <c r="A84" s="10"/>
      <c r="B84" s="11"/>
      <c r="C84" s="10"/>
      <c r="D84" s="10"/>
      <c r="E84" s="15"/>
      <c r="F84" s="10"/>
      <c r="G84" s="10"/>
      <c r="H84" s="13">
        <f t="shared" si="14"/>
        <v>0</v>
      </c>
      <c r="I84" s="13"/>
      <c r="J84" s="13">
        <f>H84*I84</f>
        <v>0</v>
      </c>
      <c r="K84" s="13"/>
      <c r="L84" s="13"/>
      <c r="M84" s="13"/>
      <c r="N84" s="13">
        <f t="shared" si="15"/>
        <v>0</v>
      </c>
      <c r="O84" s="13"/>
      <c r="P84" s="13"/>
      <c r="Q84" s="13"/>
      <c r="R84" s="13">
        <f t="shared" ref="R84:R86" si="16">P84*Q84</f>
        <v>0</v>
      </c>
      <c r="S84" s="25"/>
    </row>
    <row r="85" spans="1:19" ht="15" x14ac:dyDescent="0.2">
      <c r="A85" s="10"/>
      <c r="B85" s="11"/>
      <c r="C85" s="10"/>
      <c r="D85" s="10"/>
      <c r="E85" s="15"/>
      <c r="F85" s="10"/>
      <c r="G85" s="10"/>
      <c r="H85" s="13">
        <f t="shared" si="14"/>
        <v>0</v>
      </c>
      <c r="I85" s="13"/>
      <c r="J85" s="13">
        <f t="shared" ref="J85:J86" si="17">H85*I85</f>
        <v>0</v>
      </c>
      <c r="K85" s="13"/>
      <c r="L85" s="13"/>
      <c r="M85" s="13"/>
      <c r="N85" s="13">
        <f t="shared" si="15"/>
        <v>0</v>
      </c>
      <c r="O85" s="13"/>
      <c r="P85" s="13"/>
      <c r="Q85" s="13"/>
      <c r="R85" s="13">
        <f t="shared" si="16"/>
        <v>0</v>
      </c>
      <c r="S85" s="25"/>
    </row>
    <row r="86" spans="1:19" x14ac:dyDescent="0.2">
      <c r="A86" s="10"/>
      <c r="B86" s="11"/>
      <c r="C86" s="10"/>
      <c r="D86" s="10"/>
      <c r="E86" s="10"/>
      <c r="F86" s="10"/>
      <c r="G86" s="10"/>
      <c r="H86" s="13">
        <f t="shared" si="14"/>
        <v>0</v>
      </c>
      <c r="I86" s="13"/>
      <c r="J86" s="13">
        <f t="shared" si="17"/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si="16"/>
        <v>0</v>
      </c>
      <c r="S86" s="14"/>
    </row>
    <row r="87" spans="1:19" x14ac:dyDescent="0.2">
      <c r="A87" s="10"/>
      <c r="B87" s="11"/>
      <c r="C87" s="10"/>
      <c r="D87" s="10"/>
      <c r="E87" s="23" t="s">
        <v>57</v>
      </c>
      <c r="F87" s="10"/>
      <c r="G87" s="10"/>
      <c r="H87" s="24">
        <f>SUM(H82:H86)</f>
        <v>4</v>
      </c>
      <c r="I87" s="13"/>
      <c r="J87" s="24">
        <f>SUM(J82:J86)</f>
        <v>2400</v>
      </c>
      <c r="K87" s="13"/>
      <c r="L87" s="24">
        <f>SUM(L82:L86)</f>
        <v>0.5</v>
      </c>
      <c r="M87" s="13"/>
      <c r="N87" s="24">
        <f>SUM(N82:N86)</f>
        <v>225</v>
      </c>
      <c r="O87" s="13"/>
      <c r="P87" s="13"/>
      <c r="Q87" s="13"/>
      <c r="R87" s="24">
        <f>SUM(R82:R86)</f>
        <v>2145</v>
      </c>
      <c r="S87" s="14">
        <f>J87+N87+R87</f>
        <v>4770</v>
      </c>
    </row>
    <row r="88" spans="1:19" ht="15" x14ac:dyDescent="0.2">
      <c r="A88" s="10"/>
      <c r="B88" s="11"/>
      <c r="C88" s="10"/>
      <c r="D88" s="10"/>
      <c r="E88" s="15" t="s">
        <v>60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>P88*Q88</f>
        <v>0</v>
      </c>
      <c r="S88" s="25"/>
    </row>
    <row r="89" spans="1:19" ht="15" x14ac:dyDescent="0.2">
      <c r="A89" s="10"/>
      <c r="B89" s="11"/>
      <c r="C89" s="16"/>
      <c r="D89" s="10"/>
      <c r="E89" s="15"/>
      <c r="F89" s="10"/>
      <c r="G89" s="10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25"/>
    </row>
    <row r="90" spans="1:19" ht="15" x14ac:dyDescent="0.2">
      <c r="A90" s="10"/>
      <c r="B90" s="11"/>
      <c r="C90" s="16"/>
      <c r="D90" s="10"/>
      <c r="E90" s="15"/>
      <c r="F90" s="10"/>
      <c r="G90" s="10"/>
      <c r="H90" s="13">
        <f>F90*G90</f>
        <v>0</v>
      </c>
      <c r="I90" s="13"/>
      <c r="J90" s="13">
        <f t="shared" ref="J90:J91" si="18">H90*I90</f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ref="R90:R91" si="19">P90*Q90</f>
        <v>0</v>
      </c>
      <c r="S90" s="25"/>
    </row>
    <row r="91" spans="1:19" x14ac:dyDescent="0.2">
      <c r="A91" s="10"/>
      <c r="B91" s="11"/>
      <c r="C91" s="10"/>
      <c r="D91" s="10"/>
      <c r="E91" s="10"/>
      <c r="F91" s="10"/>
      <c r="G91" s="10"/>
      <c r="H91" s="13">
        <f>F91*G91</f>
        <v>0</v>
      </c>
      <c r="I91" s="13"/>
      <c r="J91" s="13">
        <f t="shared" si="18"/>
        <v>0</v>
      </c>
      <c r="K91" s="13"/>
      <c r="L91" s="13"/>
      <c r="M91" s="13"/>
      <c r="N91" s="13">
        <f>L91*M91</f>
        <v>0</v>
      </c>
      <c r="O91" s="13"/>
      <c r="P91" s="13"/>
      <c r="Q91" s="13"/>
      <c r="R91" s="13">
        <f t="shared" si="19"/>
        <v>0</v>
      </c>
      <c r="S91" s="25"/>
    </row>
    <row r="92" spans="1:19" x14ac:dyDescent="0.2">
      <c r="A92" s="10"/>
      <c r="B92" s="11"/>
      <c r="C92" s="10"/>
      <c r="D92" s="10"/>
      <c r="E92" s="23" t="s">
        <v>57</v>
      </c>
      <c r="F92" s="10"/>
      <c r="G92" s="10"/>
      <c r="H92" s="24">
        <f>SUM(H88:H91)</f>
        <v>0</v>
      </c>
      <c r="I92" s="13"/>
      <c r="J92" s="24">
        <f>SUM(J89:J91)</f>
        <v>0</v>
      </c>
      <c r="K92" s="13"/>
      <c r="L92" s="24">
        <f>SUM(L88:L91)</f>
        <v>0</v>
      </c>
      <c r="M92" s="13"/>
      <c r="N92" s="24">
        <f>SUM(N88:N91)</f>
        <v>0</v>
      </c>
      <c r="O92" s="13"/>
      <c r="P92" s="13"/>
      <c r="Q92" s="13"/>
      <c r="R92" s="24">
        <f>SUM(R88:R91)</f>
        <v>0</v>
      </c>
      <c r="S92" s="14">
        <f>J92+N92+R92</f>
        <v>0</v>
      </c>
    </row>
    <row r="93" spans="1:19" x14ac:dyDescent="0.2">
      <c r="A93" s="10"/>
      <c r="B93" s="11"/>
      <c r="C93" s="10"/>
      <c r="D93" s="10"/>
      <c r="E93" s="23" t="s">
        <v>57</v>
      </c>
      <c r="F93" s="10"/>
      <c r="G93" s="10"/>
      <c r="H93" s="24">
        <f>H81+H87+H92</f>
        <v>8</v>
      </c>
      <c r="I93" s="13"/>
      <c r="J93" s="24">
        <f>J81+J87+J92</f>
        <v>4800</v>
      </c>
      <c r="K93" s="13"/>
      <c r="L93" s="24">
        <f>L81+L87+L92</f>
        <v>1</v>
      </c>
      <c r="M93" s="13"/>
      <c r="N93" s="24">
        <f>N81+N87+N92</f>
        <v>450</v>
      </c>
      <c r="O93" s="13"/>
      <c r="P93" s="13"/>
      <c r="Q93" s="13"/>
      <c r="R93" s="24">
        <f>R81+R87+R92</f>
        <v>2461.5</v>
      </c>
      <c r="S93" s="24">
        <f>SUM(S74:S92)</f>
        <v>7711.5</v>
      </c>
    </row>
    <row r="94" spans="1:19" x14ac:dyDescent="0.2">
      <c r="C94" s="19"/>
      <c r="R94" s="26">
        <f>J93+N93+R93</f>
        <v>7711.5</v>
      </c>
      <c r="S94" s="26" t="s">
        <v>0</v>
      </c>
    </row>
    <row r="96" spans="1:19" ht="20.25" x14ac:dyDescent="0.3">
      <c r="F96" t="s">
        <v>0</v>
      </c>
      <c r="H96" s="1" t="s">
        <v>80</v>
      </c>
    </row>
    <row r="98" spans="1:19" x14ac:dyDescent="0.2">
      <c r="A98" s="2" t="s">
        <v>2</v>
      </c>
      <c r="B98" s="2" t="s">
        <v>3</v>
      </c>
      <c r="C98" s="2" t="s">
        <v>4</v>
      </c>
      <c r="D98" s="2" t="s">
        <v>5</v>
      </c>
      <c r="E98" s="2" t="s">
        <v>6</v>
      </c>
      <c r="F98" s="3" t="s">
        <v>7</v>
      </c>
      <c r="G98" s="3" t="s">
        <v>8</v>
      </c>
      <c r="H98" s="4" t="s">
        <v>9</v>
      </c>
      <c r="I98" s="4"/>
      <c r="J98" s="4"/>
      <c r="K98" s="2"/>
      <c r="L98" s="4" t="s">
        <v>10</v>
      </c>
      <c r="M98" s="4"/>
      <c r="N98" s="4"/>
      <c r="O98" s="4" t="s">
        <v>11</v>
      </c>
      <c r="P98" s="4"/>
      <c r="Q98" s="4"/>
      <c r="R98" s="4"/>
    </row>
    <row r="99" spans="1:19" ht="25.5" x14ac:dyDescent="0.2">
      <c r="A99" s="5"/>
      <c r="B99" s="5"/>
      <c r="C99" s="5"/>
      <c r="D99" s="5"/>
      <c r="E99" s="5"/>
      <c r="F99" s="6"/>
      <c r="G99" s="6"/>
      <c r="H99" s="7" t="s">
        <v>12</v>
      </c>
      <c r="I99" s="8" t="s">
        <v>13</v>
      </c>
      <c r="J99" s="7" t="s">
        <v>14</v>
      </c>
      <c r="K99" s="9"/>
      <c r="L99" s="7" t="s">
        <v>12</v>
      </c>
      <c r="M99" s="7" t="s">
        <v>15</v>
      </c>
      <c r="N99" s="7" t="s">
        <v>14</v>
      </c>
      <c r="O99" s="8" t="s">
        <v>16</v>
      </c>
      <c r="P99" s="7" t="s">
        <v>12</v>
      </c>
      <c r="Q99" s="7" t="s">
        <v>15</v>
      </c>
      <c r="R99" s="7" t="s">
        <v>14</v>
      </c>
    </row>
    <row r="100" spans="1:19" ht="31.5" x14ac:dyDescent="0.25">
      <c r="A100" s="10"/>
      <c r="B100" s="11"/>
      <c r="C100" s="10"/>
      <c r="D100" s="11"/>
      <c r="E100" s="27" t="s">
        <v>74</v>
      </c>
      <c r="F100" s="10"/>
      <c r="G100" s="10"/>
      <c r="H100" s="13">
        <f>F100*G100</f>
        <v>0</v>
      </c>
      <c r="I100" s="13"/>
      <c r="J100" s="13">
        <f>H100*I100</f>
        <v>0</v>
      </c>
      <c r="K100" s="13"/>
      <c r="L100" s="13"/>
      <c r="M100" s="13"/>
      <c r="N100" s="13">
        <f>L100*M100</f>
        <v>0</v>
      </c>
      <c r="O100" s="13"/>
      <c r="P100" s="13"/>
      <c r="Q100" s="13"/>
      <c r="R100" s="13">
        <f>P100*Q100</f>
        <v>0</v>
      </c>
      <c r="S100" s="14"/>
    </row>
    <row r="101" spans="1:19" ht="15" x14ac:dyDescent="0.2">
      <c r="A101" s="10"/>
      <c r="B101" s="11"/>
      <c r="C101" s="10"/>
      <c r="D101" s="10"/>
      <c r="E101" s="15" t="s">
        <v>18</v>
      </c>
      <c r="F101" s="10"/>
      <c r="G101" s="10"/>
      <c r="H101" s="13">
        <f>F101*G101</f>
        <v>0</v>
      </c>
      <c r="I101" s="13"/>
      <c r="J101" s="13">
        <f>H101*I101</f>
        <v>0</v>
      </c>
      <c r="K101" s="13"/>
      <c r="L101" s="13"/>
      <c r="M101" s="13"/>
      <c r="N101" s="13">
        <f>L101*M101</f>
        <v>0</v>
      </c>
      <c r="O101" s="13"/>
      <c r="P101" s="13"/>
      <c r="Q101" s="13"/>
      <c r="R101" s="13">
        <f t="shared" ref="R101:R103" si="20">P101*Q101</f>
        <v>0</v>
      </c>
      <c r="S101" s="14"/>
    </row>
    <row r="102" spans="1:19" ht="15" x14ac:dyDescent="0.2">
      <c r="A102" s="10"/>
      <c r="B102" s="11"/>
      <c r="C102" s="16"/>
      <c r="D102" s="10"/>
      <c r="E102" s="17"/>
      <c r="F102" s="10"/>
      <c r="G102" s="10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8"/>
    </row>
    <row r="103" spans="1:19" x14ac:dyDescent="0.2">
      <c r="A103" s="10"/>
      <c r="B103" s="11"/>
      <c r="C103" s="10"/>
      <c r="D103" s="10"/>
      <c r="E103" s="10"/>
      <c r="F103" s="10"/>
      <c r="G103" s="10"/>
      <c r="H103" s="13">
        <f>F103*G103</f>
        <v>0</v>
      </c>
      <c r="I103" s="13"/>
      <c r="J103" s="13">
        <f>H103*I103</f>
        <v>0</v>
      </c>
      <c r="K103" s="13"/>
      <c r="L103" s="13"/>
      <c r="M103" s="13"/>
      <c r="N103" s="13">
        <f>L103*M103</f>
        <v>0</v>
      </c>
      <c r="O103" s="13"/>
      <c r="P103" s="13"/>
      <c r="Q103" s="13"/>
      <c r="R103" s="13">
        <f t="shared" si="20"/>
        <v>0</v>
      </c>
      <c r="S103" s="18"/>
    </row>
    <row r="104" spans="1:19" x14ac:dyDescent="0.2">
      <c r="A104" s="10"/>
      <c r="B104" s="11"/>
      <c r="C104" s="10"/>
      <c r="D104" s="10"/>
      <c r="E104" s="23" t="s">
        <v>57</v>
      </c>
      <c r="F104" s="10"/>
      <c r="G104" s="10"/>
      <c r="H104" s="24">
        <f>SUM(H100:H103)</f>
        <v>0</v>
      </c>
      <c r="I104" s="13"/>
      <c r="J104" s="24">
        <f>SUM(J100:J103)</f>
        <v>0</v>
      </c>
      <c r="K104" s="13"/>
      <c r="L104" s="24">
        <f>SUM(L100:L103)</f>
        <v>0</v>
      </c>
      <c r="M104" s="13"/>
      <c r="N104" s="24">
        <f>SUM(N100:N103)</f>
        <v>0</v>
      </c>
      <c r="O104" s="13"/>
      <c r="P104" s="13"/>
      <c r="Q104" s="13"/>
      <c r="R104" s="24">
        <f>SUM(R100:R103)</f>
        <v>0</v>
      </c>
      <c r="S104" s="14">
        <f>J104+N104+R104</f>
        <v>0</v>
      </c>
    </row>
    <row r="105" spans="1:19" ht="15" x14ac:dyDescent="0.2">
      <c r="A105" s="10" t="s">
        <v>0</v>
      </c>
      <c r="B105" s="11"/>
      <c r="C105" s="10"/>
      <c r="D105" s="10"/>
      <c r="E105" s="15" t="s">
        <v>58</v>
      </c>
      <c r="F105" s="10"/>
      <c r="G105" s="10"/>
      <c r="H105" s="13">
        <f>F105*G105</f>
        <v>0</v>
      </c>
      <c r="I105" s="13"/>
      <c r="J105" s="13">
        <f>H105*I105</f>
        <v>0</v>
      </c>
      <c r="K105" s="13"/>
      <c r="L105" s="13"/>
      <c r="M105" s="13"/>
      <c r="N105" s="13">
        <f>L105*M105</f>
        <v>0</v>
      </c>
      <c r="O105" s="13"/>
      <c r="P105" s="13"/>
      <c r="Q105" s="13"/>
      <c r="R105" s="13">
        <f>P105</f>
        <v>0</v>
      </c>
      <c r="S105" s="25"/>
    </row>
    <row r="106" spans="1:19" ht="25.5" x14ac:dyDescent="0.2">
      <c r="A106" s="10">
        <v>1</v>
      </c>
      <c r="B106" s="11" t="s">
        <v>81</v>
      </c>
      <c r="C106" s="16">
        <v>44908</v>
      </c>
      <c r="D106" s="10"/>
      <c r="E106" s="15" t="s">
        <v>82</v>
      </c>
      <c r="F106" s="10">
        <v>2.5</v>
      </c>
      <c r="G106" s="10">
        <v>2</v>
      </c>
      <c r="H106" s="13">
        <f t="shared" ref="H106:H109" si="21">F106*G106</f>
        <v>5</v>
      </c>
      <c r="I106" s="13">
        <v>600</v>
      </c>
      <c r="J106" s="13">
        <f>H106*I106</f>
        <v>3000</v>
      </c>
      <c r="K106" s="13" t="s">
        <v>34</v>
      </c>
      <c r="L106" s="13">
        <v>0.5</v>
      </c>
      <c r="M106" s="13">
        <v>450</v>
      </c>
      <c r="N106" s="13">
        <f t="shared" ref="N106:N108" si="22">L106*M106</f>
        <v>225</v>
      </c>
      <c r="O106" s="13" t="s">
        <v>83</v>
      </c>
      <c r="P106" s="13">
        <v>2.5</v>
      </c>
      <c r="Q106" s="13">
        <v>412</v>
      </c>
      <c r="R106" s="13">
        <f>P106*Q106</f>
        <v>1030</v>
      </c>
      <c r="S106" s="25"/>
    </row>
    <row r="107" spans="1:19" ht="15" x14ac:dyDescent="0.2">
      <c r="A107" s="10"/>
      <c r="B107" s="11"/>
      <c r="C107" s="10"/>
      <c r="D107" s="10"/>
      <c r="E107" s="15"/>
      <c r="F107" s="10"/>
      <c r="G107" s="10"/>
      <c r="H107" s="13">
        <f t="shared" si="21"/>
        <v>0</v>
      </c>
      <c r="I107" s="13"/>
      <c r="J107" s="13">
        <f>H107*I107</f>
        <v>0</v>
      </c>
      <c r="K107" s="13"/>
      <c r="L107" s="13"/>
      <c r="M107" s="13"/>
      <c r="N107" s="13">
        <f t="shared" si="22"/>
        <v>0</v>
      </c>
      <c r="O107" s="13" t="s">
        <v>84</v>
      </c>
      <c r="P107" s="13">
        <v>1</v>
      </c>
      <c r="Q107" s="13">
        <v>608</v>
      </c>
      <c r="R107" s="13">
        <f t="shared" ref="R107:R109" si="23">P107*Q107</f>
        <v>608</v>
      </c>
      <c r="S107" s="25"/>
    </row>
    <row r="108" spans="1:19" ht="15" x14ac:dyDescent="0.2">
      <c r="A108" s="10"/>
      <c r="B108" s="11"/>
      <c r="C108" s="10"/>
      <c r="D108" s="10"/>
      <c r="E108" s="15"/>
      <c r="F108" s="10"/>
      <c r="G108" s="10"/>
      <c r="H108" s="13">
        <f t="shared" si="21"/>
        <v>0</v>
      </c>
      <c r="I108" s="13"/>
      <c r="J108" s="13">
        <f t="shared" ref="J108:J109" si="24">H108*I108</f>
        <v>0</v>
      </c>
      <c r="K108" s="13"/>
      <c r="L108" s="13"/>
      <c r="M108" s="13"/>
      <c r="N108" s="13">
        <f t="shared" si="22"/>
        <v>0</v>
      </c>
      <c r="O108" s="13"/>
      <c r="P108" s="13"/>
      <c r="Q108" s="13"/>
      <c r="R108" s="13">
        <f t="shared" si="23"/>
        <v>0</v>
      </c>
      <c r="S108" s="25"/>
    </row>
    <row r="109" spans="1:19" x14ac:dyDescent="0.2">
      <c r="A109" s="10"/>
      <c r="B109" s="11"/>
      <c r="C109" s="10"/>
      <c r="D109" s="10"/>
      <c r="E109" s="10"/>
      <c r="F109" s="10"/>
      <c r="G109" s="10"/>
      <c r="H109" s="13">
        <f t="shared" si="21"/>
        <v>0</v>
      </c>
      <c r="I109" s="13"/>
      <c r="J109" s="13">
        <f t="shared" si="24"/>
        <v>0</v>
      </c>
      <c r="K109" s="13"/>
      <c r="L109" s="13"/>
      <c r="M109" s="13"/>
      <c r="N109" s="13">
        <f>L109*M109</f>
        <v>0</v>
      </c>
      <c r="O109" s="13"/>
      <c r="P109" s="13"/>
      <c r="Q109" s="13"/>
      <c r="R109" s="13">
        <f t="shared" si="23"/>
        <v>0</v>
      </c>
      <c r="S109" s="14"/>
    </row>
    <row r="110" spans="1:19" x14ac:dyDescent="0.2">
      <c r="A110" s="10"/>
      <c r="B110" s="11"/>
      <c r="C110" s="10"/>
      <c r="D110" s="10"/>
      <c r="E110" s="23" t="s">
        <v>57</v>
      </c>
      <c r="F110" s="10"/>
      <c r="G110" s="10"/>
      <c r="H110" s="24">
        <f>SUM(H105:H109)</f>
        <v>5</v>
      </c>
      <c r="I110" s="13"/>
      <c r="J110" s="24">
        <f>SUM(J105:J109)</f>
        <v>3000</v>
      </c>
      <c r="K110" s="13"/>
      <c r="L110" s="24">
        <f>SUM(L105:L109)</f>
        <v>0.5</v>
      </c>
      <c r="M110" s="13"/>
      <c r="N110" s="24">
        <f>SUM(N105:N109)</f>
        <v>225</v>
      </c>
      <c r="O110" s="13"/>
      <c r="P110" s="13"/>
      <c r="Q110" s="13"/>
      <c r="R110" s="24">
        <f>SUM(R105:R109)</f>
        <v>1638</v>
      </c>
      <c r="S110" s="14">
        <f>J110+N110+R110</f>
        <v>4863</v>
      </c>
    </row>
    <row r="111" spans="1:19" ht="15" x14ac:dyDescent="0.2">
      <c r="A111" s="10"/>
      <c r="B111" s="11"/>
      <c r="C111" s="10"/>
      <c r="D111" s="10"/>
      <c r="E111" s="15" t="s">
        <v>60</v>
      </c>
      <c r="F111" s="10"/>
      <c r="G111" s="10"/>
      <c r="H111" s="13">
        <f>F111*G111</f>
        <v>0</v>
      </c>
      <c r="I111" s="13"/>
      <c r="J111" s="13">
        <f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>P111*Q111</f>
        <v>0</v>
      </c>
      <c r="S111" s="25"/>
    </row>
    <row r="112" spans="1:19" ht="15" x14ac:dyDescent="0.2">
      <c r="A112" s="10"/>
      <c r="B112" s="11"/>
      <c r="C112" s="16"/>
      <c r="D112" s="10"/>
      <c r="E112" s="15"/>
      <c r="F112" s="10"/>
      <c r="G112" s="10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25"/>
    </row>
    <row r="113" spans="1:19" ht="15" x14ac:dyDescent="0.2">
      <c r="A113" s="10"/>
      <c r="B113" s="11"/>
      <c r="C113" s="16"/>
      <c r="D113" s="10"/>
      <c r="E113" s="15"/>
      <c r="F113" s="10"/>
      <c r="G113" s="10"/>
      <c r="H113" s="13">
        <f>F113*G113</f>
        <v>0</v>
      </c>
      <c r="I113" s="13"/>
      <c r="J113" s="13">
        <f t="shared" ref="J113:J114" si="25"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 t="shared" ref="R113:R114" si="26">P113*Q113</f>
        <v>0</v>
      </c>
      <c r="S113" s="25"/>
    </row>
    <row r="114" spans="1:19" x14ac:dyDescent="0.2">
      <c r="A114" s="10"/>
      <c r="B114" s="11"/>
      <c r="C114" s="10"/>
      <c r="D114" s="10"/>
      <c r="E114" s="10"/>
      <c r="F114" s="10"/>
      <c r="G114" s="10"/>
      <c r="H114" s="13">
        <f>F114*G114</f>
        <v>0</v>
      </c>
      <c r="I114" s="13"/>
      <c r="J114" s="13">
        <f t="shared" si="25"/>
        <v>0</v>
      </c>
      <c r="K114" s="13"/>
      <c r="L114" s="13"/>
      <c r="M114" s="13"/>
      <c r="N114" s="13">
        <f>L114*M114</f>
        <v>0</v>
      </c>
      <c r="O114" s="13"/>
      <c r="P114" s="13"/>
      <c r="Q114" s="13"/>
      <c r="R114" s="13">
        <f t="shared" si="26"/>
        <v>0</v>
      </c>
      <c r="S114" s="25"/>
    </row>
    <row r="115" spans="1:19" x14ac:dyDescent="0.2">
      <c r="A115" s="10"/>
      <c r="B115" s="11"/>
      <c r="C115" s="10"/>
      <c r="D115" s="10"/>
      <c r="E115" s="23" t="s">
        <v>57</v>
      </c>
      <c r="F115" s="10"/>
      <c r="G115" s="10"/>
      <c r="H115" s="24">
        <f>SUM(H111:H114)</f>
        <v>0</v>
      </c>
      <c r="I115" s="13"/>
      <c r="J115" s="24">
        <f>SUM(J112:J114)</f>
        <v>0</v>
      </c>
      <c r="K115" s="13"/>
      <c r="L115" s="24">
        <f>SUM(L111:L114)</f>
        <v>0</v>
      </c>
      <c r="M115" s="13"/>
      <c r="N115" s="24">
        <f>SUM(N111:N114)</f>
        <v>0</v>
      </c>
      <c r="O115" s="13"/>
      <c r="P115" s="13"/>
      <c r="Q115" s="13"/>
      <c r="R115" s="24">
        <f>SUM(R111:R114)</f>
        <v>0</v>
      </c>
      <c r="S115" s="14">
        <f>J115+N115+R115</f>
        <v>0</v>
      </c>
    </row>
    <row r="116" spans="1:19" x14ac:dyDescent="0.2">
      <c r="A116" s="10"/>
      <c r="B116" s="11"/>
      <c r="C116" s="10"/>
      <c r="D116" s="10"/>
      <c r="E116" s="23" t="s">
        <v>57</v>
      </c>
      <c r="F116" s="10"/>
      <c r="G116" s="10"/>
      <c r="H116" s="24">
        <f>H104+H110+H115</f>
        <v>5</v>
      </c>
      <c r="I116" s="13"/>
      <c r="J116" s="24">
        <f>J104+J110+J115</f>
        <v>3000</v>
      </c>
      <c r="K116" s="13"/>
      <c r="L116" s="24">
        <f>L104+L110+L115</f>
        <v>0.5</v>
      </c>
      <c r="M116" s="13"/>
      <c r="N116" s="24">
        <f>N104+N110+N115</f>
        <v>225</v>
      </c>
      <c r="O116" s="13"/>
      <c r="P116" s="13"/>
      <c r="Q116" s="13"/>
      <c r="R116" s="24">
        <f>R104+R110+R115</f>
        <v>1638</v>
      </c>
      <c r="S116" s="24">
        <f>SUM(S100:S115)</f>
        <v>4863</v>
      </c>
    </row>
    <row r="117" spans="1:19" x14ac:dyDescent="0.2">
      <c r="C117" s="19"/>
      <c r="R117" s="26">
        <f>J116+N116+R116</f>
        <v>4863</v>
      </c>
      <c r="S117" s="26" t="s">
        <v>0</v>
      </c>
    </row>
    <row r="120" spans="1:19" x14ac:dyDescent="0.2">
      <c r="P120" t="s">
        <v>85</v>
      </c>
      <c r="R120" s="26">
        <f>R117+R94+R68</f>
        <v>43172.119999999995</v>
      </c>
    </row>
  </sheetData>
  <mergeCells count="33">
    <mergeCell ref="G98:G99"/>
    <mergeCell ref="H98:J98"/>
    <mergeCell ref="K98:K99"/>
    <mergeCell ref="L98:N98"/>
    <mergeCell ref="O98:R98"/>
    <mergeCell ref="A98:A99"/>
    <mergeCell ref="B98:B99"/>
    <mergeCell ref="C98:C99"/>
    <mergeCell ref="D98:D99"/>
    <mergeCell ref="E98:E99"/>
    <mergeCell ref="F98:F99"/>
    <mergeCell ref="F72:F73"/>
    <mergeCell ref="G72:G73"/>
    <mergeCell ref="H72:J72"/>
    <mergeCell ref="K72:K73"/>
    <mergeCell ref="L72:N72"/>
    <mergeCell ref="O72:R72"/>
    <mergeCell ref="G3:G4"/>
    <mergeCell ref="H3:J3"/>
    <mergeCell ref="K3:K4"/>
    <mergeCell ref="L3:N3"/>
    <mergeCell ref="O3:R3"/>
    <mergeCell ref="A72:A73"/>
    <mergeCell ref="B72:B73"/>
    <mergeCell ref="C72:C73"/>
    <mergeCell ref="D72:D73"/>
    <mergeCell ref="E72:E73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2023-03-15T05:08:50Z</dcterms:created>
  <dcterms:modified xsi:type="dcterms:W3CDTF">2023-03-15T05:09:43Z</dcterms:modified>
</cp:coreProperties>
</file>