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0C2E00DB-7FCE-44BA-9EBA-B0FF42F5E17E}" xr6:coauthVersionLast="36" xr6:coauthVersionMax="36" xr10:uidLastSave="{00000000-0000-0000-0000-000000000000}"/>
  <bookViews>
    <workbookView xWindow="0" yWindow="0" windowWidth="28800" windowHeight="13020" xr2:uid="{9792BA87-20F0-4E3E-8BCF-A46792492CE9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5" i="1" l="1"/>
  <c r="R194" i="1"/>
  <c r="N194" i="1"/>
  <c r="H194" i="1"/>
  <c r="J194" i="1" s="1"/>
  <c r="R193" i="1"/>
  <c r="N193" i="1"/>
  <c r="H193" i="1"/>
  <c r="J193" i="1" s="1"/>
  <c r="J195" i="1" s="1"/>
  <c r="R191" i="1"/>
  <c r="R195" i="1" s="1"/>
  <c r="N191" i="1"/>
  <c r="N195" i="1" s="1"/>
  <c r="H191" i="1"/>
  <c r="J191" i="1" s="1"/>
  <c r="L190" i="1"/>
  <c r="R189" i="1"/>
  <c r="N189" i="1"/>
  <c r="J189" i="1"/>
  <c r="H189" i="1"/>
  <c r="R188" i="1"/>
  <c r="N188" i="1"/>
  <c r="J188" i="1"/>
  <c r="H188" i="1"/>
  <c r="R187" i="1"/>
  <c r="N187" i="1"/>
  <c r="J187" i="1"/>
  <c r="H187" i="1"/>
  <c r="R186" i="1"/>
  <c r="N186" i="1"/>
  <c r="J186" i="1"/>
  <c r="H186" i="1"/>
  <c r="R185" i="1"/>
  <c r="R190" i="1" s="1"/>
  <c r="N185" i="1"/>
  <c r="N190" i="1" s="1"/>
  <c r="J185" i="1"/>
  <c r="J190" i="1" s="1"/>
  <c r="H185" i="1"/>
  <c r="H190" i="1" s="1"/>
  <c r="L184" i="1"/>
  <c r="L196" i="1" s="1"/>
  <c r="R183" i="1"/>
  <c r="N183" i="1"/>
  <c r="H183" i="1"/>
  <c r="J183" i="1" s="1"/>
  <c r="R181" i="1"/>
  <c r="N181" i="1"/>
  <c r="H181" i="1"/>
  <c r="J181" i="1" s="1"/>
  <c r="R180" i="1"/>
  <c r="R184" i="1" s="1"/>
  <c r="R196" i="1" s="1"/>
  <c r="N180" i="1"/>
  <c r="N184" i="1" s="1"/>
  <c r="H180" i="1"/>
  <c r="J180" i="1" s="1"/>
  <c r="J184" i="1" s="1"/>
  <c r="L172" i="1"/>
  <c r="R171" i="1"/>
  <c r="N171" i="1"/>
  <c r="H171" i="1"/>
  <c r="J171" i="1" s="1"/>
  <c r="R170" i="1"/>
  <c r="N170" i="1"/>
  <c r="H170" i="1"/>
  <c r="J170" i="1" s="1"/>
  <c r="R168" i="1"/>
  <c r="R172" i="1" s="1"/>
  <c r="N168" i="1"/>
  <c r="N172" i="1" s="1"/>
  <c r="H168" i="1"/>
  <c r="J168" i="1" s="1"/>
  <c r="L167" i="1"/>
  <c r="R166" i="1"/>
  <c r="N166" i="1"/>
  <c r="J166" i="1"/>
  <c r="H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J162" i="1"/>
  <c r="H162" i="1"/>
  <c r="R161" i="1"/>
  <c r="N161" i="1"/>
  <c r="J161" i="1"/>
  <c r="H161" i="1"/>
  <c r="R160" i="1"/>
  <c r="N160" i="1"/>
  <c r="J160" i="1"/>
  <c r="H160" i="1"/>
  <c r="R159" i="1"/>
  <c r="R167" i="1" s="1"/>
  <c r="N159" i="1"/>
  <c r="N167" i="1" s="1"/>
  <c r="J159" i="1"/>
  <c r="J167" i="1" s="1"/>
  <c r="H159" i="1"/>
  <c r="H167" i="1" s="1"/>
  <c r="L158" i="1"/>
  <c r="L173" i="1" s="1"/>
  <c r="R157" i="1"/>
  <c r="N157" i="1"/>
  <c r="H157" i="1"/>
  <c r="J157" i="1" s="1"/>
  <c r="R153" i="1"/>
  <c r="N153" i="1"/>
  <c r="H153" i="1"/>
  <c r="J153" i="1" s="1"/>
  <c r="R152" i="1"/>
  <c r="N152" i="1"/>
  <c r="H152" i="1"/>
  <c r="J152" i="1" s="1"/>
  <c r="R151" i="1"/>
  <c r="R158" i="1" s="1"/>
  <c r="R173" i="1" s="1"/>
  <c r="N151" i="1"/>
  <c r="N158" i="1" s="1"/>
  <c r="N173" i="1" s="1"/>
  <c r="H151" i="1"/>
  <c r="J151" i="1" s="1"/>
  <c r="J158" i="1" s="1"/>
  <c r="L143" i="1"/>
  <c r="R142" i="1"/>
  <c r="N142" i="1"/>
  <c r="J142" i="1"/>
  <c r="H142" i="1"/>
  <c r="R141" i="1"/>
  <c r="N141" i="1"/>
  <c r="J141" i="1"/>
  <c r="J143" i="1" s="1"/>
  <c r="S143" i="1" s="1"/>
  <c r="H141" i="1"/>
  <c r="R139" i="1"/>
  <c r="R143" i="1" s="1"/>
  <c r="N139" i="1"/>
  <c r="N143" i="1" s="1"/>
  <c r="J139" i="1"/>
  <c r="H139" i="1"/>
  <c r="H143" i="1" s="1"/>
  <c r="L138" i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N131" i="1"/>
  <c r="H131" i="1"/>
  <c r="J131" i="1" s="1"/>
  <c r="R130" i="1"/>
  <c r="N130" i="1"/>
  <c r="H130" i="1"/>
  <c r="J130" i="1" s="1"/>
  <c r="R129" i="1"/>
  <c r="R138" i="1" s="1"/>
  <c r="N129" i="1"/>
  <c r="N138" i="1" s="1"/>
  <c r="H129" i="1"/>
  <c r="J129" i="1" s="1"/>
  <c r="L128" i="1"/>
  <c r="L144" i="1" s="1"/>
  <c r="R127" i="1"/>
  <c r="N127" i="1"/>
  <c r="H127" i="1"/>
  <c r="J127" i="1" s="1"/>
  <c r="R123" i="1"/>
  <c r="R122" i="1"/>
  <c r="R121" i="1"/>
  <c r="R120" i="1"/>
  <c r="R119" i="1"/>
  <c r="R118" i="1"/>
  <c r="N118" i="1"/>
  <c r="J118" i="1"/>
  <c r="H118" i="1"/>
  <c r="N116" i="1"/>
  <c r="J116" i="1"/>
  <c r="N114" i="1"/>
  <c r="J114" i="1"/>
  <c r="R113" i="1"/>
  <c r="N113" i="1"/>
  <c r="J113" i="1"/>
  <c r="H113" i="1"/>
  <c r="R112" i="1"/>
  <c r="R128" i="1" s="1"/>
  <c r="N112" i="1"/>
  <c r="N128" i="1" s="1"/>
  <c r="N144" i="1" s="1"/>
  <c r="J112" i="1"/>
  <c r="J128" i="1" s="1"/>
  <c r="H112" i="1"/>
  <c r="H128" i="1" s="1"/>
  <c r="L104" i="1"/>
  <c r="R103" i="1"/>
  <c r="N103" i="1"/>
  <c r="H103" i="1"/>
  <c r="J103" i="1" s="1"/>
  <c r="R102" i="1"/>
  <c r="N102" i="1"/>
  <c r="H102" i="1"/>
  <c r="J102" i="1" s="1"/>
  <c r="R101" i="1"/>
  <c r="R100" i="1"/>
  <c r="R104" i="1" s="1"/>
  <c r="R99" i="1"/>
  <c r="N99" i="1"/>
  <c r="H99" i="1"/>
  <c r="J99" i="1" s="1"/>
  <c r="J104" i="1" s="1"/>
  <c r="R98" i="1"/>
  <c r="N98" i="1"/>
  <c r="N104" i="1" s="1"/>
  <c r="H98" i="1"/>
  <c r="H104" i="1" s="1"/>
  <c r="L97" i="1"/>
  <c r="R96" i="1"/>
  <c r="N96" i="1"/>
  <c r="H96" i="1"/>
  <c r="J96" i="1" s="1"/>
  <c r="R95" i="1"/>
  <c r="N95" i="1"/>
  <c r="H95" i="1"/>
  <c r="J95" i="1" s="1"/>
  <c r="R94" i="1"/>
  <c r="N94" i="1"/>
  <c r="H94" i="1"/>
  <c r="J94" i="1" s="1"/>
  <c r="R93" i="1"/>
  <c r="R97" i="1" s="1"/>
  <c r="N93" i="1"/>
  <c r="N97" i="1" s="1"/>
  <c r="H93" i="1"/>
  <c r="J93" i="1" s="1"/>
  <c r="R92" i="1"/>
  <c r="L92" i="1"/>
  <c r="L105" i="1" s="1"/>
  <c r="R91" i="1"/>
  <c r="N91" i="1"/>
  <c r="H91" i="1"/>
  <c r="J91" i="1" s="1"/>
  <c r="R89" i="1"/>
  <c r="N89" i="1"/>
  <c r="H89" i="1"/>
  <c r="J89" i="1" s="1"/>
  <c r="R88" i="1"/>
  <c r="N88" i="1"/>
  <c r="N92" i="1" s="1"/>
  <c r="N105" i="1" s="1"/>
  <c r="H88" i="1"/>
  <c r="J88" i="1" s="1"/>
  <c r="N80" i="1"/>
  <c r="L80" i="1"/>
  <c r="R79" i="1"/>
  <c r="N79" i="1"/>
  <c r="J79" i="1"/>
  <c r="H79" i="1"/>
  <c r="R78" i="1"/>
  <c r="N78" i="1"/>
  <c r="J78" i="1"/>
  <c r="J80" i="1" s="1"/>
  <c r="H78" i="1"/>
  <c r="R76" i="1"/>
  <c r="R80" i="1" s="1"/>
  <c r="N76" i="1"/>
  <c r="J76" i="1"/>
  <c r="H76" i="1"/>
  <c r="H80" i="1" s="1"/>
  <c r="N75" i="1"/>
  <c r="L75" i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R75" i="1" s="1"/>
  <c r="N71" i="1"/>
  <c r="J71" i="1"/>
  <c r="J75" i="1" s="1"/>
  <c r="S75" i="1" s="1"/>
  <c r="H71" i="1"/>
  <c r="H75" i="1" s="1"/>
  <c r="N70" i="1"/>
  <c r="N81" i="1" s="1"/>
  <c r="L70" i="1"/>
  <c r="L81" i="1" s="1"/>
  <c r="R69" i="1"/>
  <c r="N69" i="1"/>
  <c r="J69" i="1"/>
  <c r="H69" i="1"/>
  <c r="R68" i="1"/>
  <c r="N68" i="1"/>
  <c r="J68" i="1"/>
  <c r="H68" i="1"/>
  <c r="R67" i="1"/>
  <c r="N67" i="1"/>
  <c r="J67" i="1"/>
  <c r="H67" i="1"/>
  <c r="R66" i="1"/>
  <c r="R70" i="1" s="1"/>
  <c r="R81" i="1" s="1"/>
  <c r="N66" i="1"/>
  <c r="J66" i="1"/>
  <c r="J70" i="1" s="1"/>
  <c r="H66" i="1"/>
  <c r="H70" i="1" s="1"/>
  <c r="H81" i="1" s="1"/>
  <c r="L57" i="1"/>
  <c r="R56" i="1"/>
  <c r="N56" i="1"/>
  <c r="H56" i="1"/>
  <c r="J56" i="1" s="1"/>
  <c r="R55" i="1"/>
  <c r="R54" i="1"/>
  <c r="N54" i="1"/>
  <c r="J54" i="1"/>
  <c r="H54" i="1"/>
  <c r="R53" i="1"/>
  <c r="N53" i="1"/>
  <c r="J53" i="1"/>
  <c r="H53" i="1"/>
  <c r="R52" i="1"/>
  <c r="N52" i="1"/>
  <c r="H52" i="1"/>
  <c r="R51" i="1"/>
  <c r="N51" i="1"/>
  <c r="H51" i="1"/>
  <c r="J51" i="1" s="1"/>
  <c r="R50" i="1"/>
  <c r="N50" i="1"/>
  <c r="H50" i="1"/>
  <c r="J50" i="1" s="1"/>
  <c r="R49" i="1"/>
  <c r="N49" i="1"/>
  <c r="H49" i="1"/>
  <c r="R48" i="1"/>
  <c r="R57" i="1" s="1"/>
  <c r="N48" i="1"/>
  <c r="N57" i="1" s="1"/>
  <c r="J48" i="1"/>
  <c r="H48" i="1"/>
  <c r="S47" i="1"/>
  <c r="O47" i="1"/>
  <c r="K47" i="1"/>
  <c r="I47" i="1"/>
  <c r="L46" i="1"/>
  <c r="R45" i="1"/>
  <c r="R44" i="1"/>
  <c r="R43" i="1"/>
  <c r="N43" i="1"/>
  <c r="J43" i="1"/>
  <c r="H43" i="1"/>
  <c r="R42" i="1"/>
  <c r="R40" i="1"/>
  <c r="R39" i="1"/>
  <c r="R38" i="1"/>
  <c r="R37" i="1"/>
  <c r="R36" i="1"/>
  <c r="R35" i="1"/>
  <c r="R34" i="1"/>
  <c r="R33" i="1"/>
  <c r="R32" i="1"/>
  <c r="R31" i="1"/>
  <c r="N31" i="1"/>
  <c r="J31" i="1"/>
  <c r="H31" i="1"/>
  <c r="R29" i="1"/>
  <c r="R28" i="1"/>
  <c r="R27" i="1"/>
  <c r="R26" i="1"/>
  <c r="R25" i="1"/>
  <c r="R24" i="1"/>
  <c r="R23" i="1"/>
  <c r="N23" i="1"/>
  <c r="J23" i="1"/>
  <c r="H23" i="1"/>
  <c r="R22" i="1"/>
  <c r="R21" i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6" i="1"/>
  <c r="N16" i="1"/>
  <c r="J16" i="1"/>
  <c r="H16" i="1"/>
  <c r="R15" i="1"/>
  <c r="N15" i="1"/>
  <c r="J15" i="1"/>
  <c r="H15" i="1"/>
  <c r="R14" i="1"/>
  <c r="N14" i="1"/>
  <c r="J14" i="1"/>
  <c r="H14" i="1"/>
  <c r="R13" i="1"/>
  <c r="R46" i="1" s="1"/>
  <c r="N13" i="1"/>
  <c r="N46" i="1" s="1"/>
  <c r="J13" i="1"/>
  <c r="J46" i="1" s="1"/>
  <c r="S46" i="1" s="1"/>
  <c r="H13" i="1"/>
  <c r="H46" i="1" s="1"/>
  <c r="L12" i="1"/>
  <c r="L58" i="1" s="1"/>
  <c r="R11" i="1"/>
  <c r="N11" i="1"/>
  <c r="J11" i="1"/>
  <c r="H11" i="1"/>
  <c r="R8" i="1"/>
  <c r="R7" i="1"/>
  <c r="N7" i="1"/>
  <c r="H7" i="1"/>
  <c r="J7" i="1" s="1"/>
  <c r="R6" i="1"/>
  <c r="N6" i="1"/>
  <c r="H6" i="1"/>
  <c r="J6" i="1" s="1"/>
  <c r="R5" i="1"/>
  <c r="R12" i="1" s="1"/>
  <c r="R58" i="1" s="1"/>
  <c r="N5" i="1"/>
  <c r="N12" i="1" s="1"/>
  <c r="H5" i="1"/>
  <c r="H12" i="1" s="1"/>
  <c r="S158" i="1" l="1"/>
  <c r="J173" i="1"/>
  <c r="R174" i="1" s="1"/>
  <c r="S184" i="1"/>
  <c r="J196" i="1"/>
  <c r="N58" i="1"/>
  <c r="J57" i="1"/>
  <c r="S57" i="1" s="1"/>
  <c r="R105" i="1"/>
  <c r="R144" i="1"/>
  <c r="J172" i="1"/>
  <c r="S172" i="1" s="1"/>
  <c r="N196" i="1"/>
  <c r="J81" i="1"/>
  <c r="R82" i="1" s="1"/>
  <c r="S70" i="1"/>
  <c r="S81" i="1" s="1"/>
  <c r="S80" i="1"/>
  <c r="J97" i="1"/>
  <c r="S97" i="1" s="1"/>
  <c r="S104" i="1"/>
  <c r="S167" i="1"/>
  <c r="S195" i="1"/>
  <c r="J92" i="1"/>
  <c r="S128" i="1"/>
  <c r="J138" i="1"/>
  <c r="S138" i="1" s="1"/>
  <c r="S190" i="1"/>
  <c r="H92" i="1"/>
  <c r="H105" i="1" s="1"/>
  <c r="J98" i="1"/>
  <c r="H158" i="1"/>
  <c r="H173" i="1" s="1"/>
  <c r="H172" i="1"/>
  <c r="H57" i="1"/>
  <c r="H58" i="1" s="1"/>
  <c r="H97" i="1"/>
  <c r="H138" i="1"/>
  <c r="H144" i="1" s="1"/>
  <c r="H184" i="1"/>
  <c r="H195" i="1"/>
  <c r="J5" i="1"/>
  <c r="J12" i="1" s="1"/>
  <c r="J144" i="1" l="1"/>
  <c r="R145" i="1" s="1"/>
  <c r="R197" i="1"/>
  <c r="H196" i="1"/>
  <c r="J105" i="1"/>
  <c r="R106" i="1" s="1"/>
  <c r="S92" i="1"/>
  <c r="S105" i="1" s="1"/>
  <c r="S196" i="1"/>
  <c r="J58" i="1"/>
  <c r="R59" i="1" s="1"/>
  <c r="S12" i="1"/>
  <c r="S58" i="1" s="1"/>
  <c r="S144" i="1"/>
  <c r="S173" i="1"/>
  <c r="R201" i="1" l="1"/>
</calcChain>
</file>

<file path=xl/sharedStrings.xml><?xml version="1.0" encoding="utf-8"?>
<sst xmlns="http://schemas.openxmlformats.org/spreadsheetml/2006/main" count="299" uniqueCount="113">
  <si>
    <t xml:space="preserve"> </t>
  </si>
  <si>
    <t xml:space="preserve">Акт выполненых работ за  Июль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</si>
  <si>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</si>
  <si>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</si>
  <si>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</si>
  <si>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</si>
  <si>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</si>
  <si>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</si>
  <si>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</si>
  <si>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</si>
  <si>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</si>
  <si>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</si>
  <si>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</si>
  <si>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</si>
  <si>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</si>
  <si>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</si>
  <si>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</si>
  <si>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 25</t>
  </si>
  <si>
    <t>ТВК</t>
  </si>
  <si>
    <t>Замена муфты и отрезка трубы на стояке канализ в туалете,проверка.</t>
  </si>
  <si>
    <t>б/н</t>
  </si>
  <si>
    <t>кв36</t>
  </si>
  <si>
    <t>ниссан</t>
  </si>
  <si>
    <t>труба110</t>
  </si>
  <si>
    <t>муфта110</t>
  </si>
  <si>
    <t>Промывка и опрессовка системы теплоснабжения</t>
  </si>
  <si>
    <t>итого</t>
  </si>
  <si>
    <t>РСЦ</t>
  </si>
  <si>
    <t>Ремонт металлл двери входной 1-подъезда,замена доводчика,установка  информационого стенда,установка москитной  сетки</t>
  </si>
  <si>
    <t>08.07.</t>
  </si>
  <si>
    <t>ст дома</t>
  </si>
  <si>
    <t>довод бол</t>
  </si>
  <si>
    <t>диск отр</t>
  </si>
  <si>
    <t>электроды</t>
  </si>
  <si>
    <t>армат</t>
  </si>
  <si>
    <t>инфор стенд</t>
  </si>
  <si>
    <t>дюбель  пл</t>
  </si>
  <si>
    <t>саморез</t>
  </si>
  <si>
    <t>перчат</t>
  </si>
  <si>
    <t>УСТАНОВКА и подключение водоразборных кранов для уборки подъездах</t>
  </si>
  <si>
    <t>труба метап12*16</t>
  </si>
  <si>
    <t>кран15</t>
  </si>
  <si>
    <t>шланг подвод</t>
  </si>
  <si>
    <t>кран12*16</t>
  </si>
  <si>
    <t>тройн20*26</t>
  </si>
  <si>
    <t>муфта12*16</t>
  </si>
  <si>
    <t>фум лен</t>
  </si>
  <si>
    <t>Замена сгонов,кранов на стояках отопления в подвале,проверка.</t>
  </si>
  <si>
    <t>кран20</t>
  </si>
  <si>
    <t>труб25</t>
  </si>
  <si>
    <t>муфтаППР25*н.р15</t>
  </si>
  <si>
    <t>Тройник 25</t>
  </si>
  <si>
    <t>уголокППР25*45</t>
  </si>
  <si>
    <t>фитинг20*26н.р20</t>
  </si>
  <si>
    <t>метапол20*26</t>
  </si>
  <si>
    <t>фум-лен</t>
  </si>
  <si>
    <t>фитинг16*20н.р20</t>
  </si>
  <si>
    <t>Субботник</t>
  </si>
  <si>
    <t>известь</t>
  </si>
  <si>
    <t>краска чер</t>
  </si>
  <si>
    <t>краска сер</t>
  </si>
  <si>
    <t>Эл цех</t>
  </si>
  <si>
    <t>Замена  вводной фазы,переключения фазы на автом,изоляция фазных жил,проверка.</t>
  </si>
  <si>
    <t>кв31</t>
  </si>
  <si>
    <t>изолента</t>
  </si>
  <si>
    <t>Демонтаж эл патронов,установка новых светодиодн пенелей,изоляция соединений.</t>
  </si>
  <si>
    <t>панел свет</t>
  </si>
  <si>
    <t>изолен</t>
  </si>
  <si>
    <t>саморезы</t>
  </si>
  <si>
    <t>Изоляция нулевой фазы</t>
  </si>
  <si>
    <t>кв5,6</t>
  </si>
  <si>
    <t xml:space="preserve">Акт выполненых работ за  Август  2022 год </t>
  </si>
  <si>
    <t>ул. Советов д.80</t>
  </si>
  <si>
    <t>Прочистка канализационного стояка и лежака в подвале,проверка.</t>
  </si>
  <si>
    <t>кв1</t>
  </si>
  <si>
    <t>перчатки</t>
  </si>
  <si>
    <t>Дом</t>
  </si>
  <si>
    <t xml:space="preserve">Акт выполненых работ за  Сентябрь  2022 год </t>
  </si>
  <si>
    <t xml:space="preserve">ул.Октябрьская д.25 </t>
  </si>
  <si>
    <t>1Демонтаж и монтаж светодеодной панели совстроиным датчиком движения,изоляция соединений</t>
  </si>
  <si>
    <t>кв5</t>
  </si>
  <si>
    <t>панельсве</t>
  </si>
  <si>
    <t xml:space="preserve">Акт выполненых работ за  Октябрь  2022 год </t>
  </si>
  <si>
    <t>ул. Октябрьская  д.25</t>
  </si>
  <si>
    <t>Перекрытие стояка отопления,сброс воды</t>
  </si>
  <si>
    <t>кв8</t>
  </si>
  <si>
    <t>Сброс,воздуха из системы отопления,запуск проверка.</t>
  </si>
  <si>
    <t>Перекрытие стояка отопления,демонтаж стояка,монтаж на метапол,установка сбросного крана,запуск,проверка.</t>
  </si>
  <si>
    <t>кв12</t>
  </si>
  <si>
    <t>мазда</t>
  </si>
  <si>
    <t>метапол20</t>
  </si>
  <si>
    <t>фитинг</t>
  </si>
  <si>
    <t>соед фит</t>
  </si>
  <si>
    <t>тройн</t>
  </si>
  <si>
    <t>Ремонт лавочек,замена досок.</t>
  </si>
  <si>
    <t>доска0,15*0,025*4</t>
  </si>
  <si>
    <t>болт</t>
  </si>
  <si>
    <t>шайба</t>
  </si>
  <si>
    <t>гайка</t>
  </si>
  <si>
    <t>сверло</t>
  </si>
  <si>
    <t xml:space="preserve">Акт выполненых работ за  Ноябрь  2022 год </t>
  </si>
  <si>
    <t>ул. Октябрьская д.25</t>
  </si>
  <si>
    <t>Прогонка ,сброс воздуха в подвале,проверка.</t>
  </si>
  <si>
    <t>Закрытие слуховых окон,очистка чердаков от мусора,и голубиного помета</t>
  </si>
  <si>
    <t>доска0,10*0,025*4</t>
  </si>
  <si>
    <t>брусок5*5</t>
  </si>
  <si>
    <t>фанера</t>
  </si>
  <si>
    <t xml:space="preserve">Акт выполненых работ за  Декабрь 2022 год </t>
  </si>
  <si>
    <t>Ремонт домофона, изготовление чипов</t>
  </si>
  <si>
    <t>кв 1</t>
  </si>
  <si>
    <t>чипы</t>
  </si>
  <si>
    <t xml:space="preserve">ремонт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</si>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</sst>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2" xfId="0" applyNumberFormat="1" applyBorder="1" applyAlignment="1">
      <alignment wrapText="1"/>
    </xf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904C-B147-45FA-A761-B093BF05A81C}">
  <sheetPr>
    <tabColor rgb="FFFFFF00"/>
  </sheetPr>
  <dimension ref="A1:AD201"/>
  <sheetViews>
    <sheetView tabSelected="1" zoomScale="90" zoomScaleNormal="9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Q153" sqref="Q153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2.1406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1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44767</v>
      </c>
      <c r="D7" s="10" t="s">
        <v>20</v>
      </c>
      <c r="E7" s="17" t="s">
        <v>21</v>
      </c>
      <c r="F7" s="10">
        <v>1.5</v>
      </c>
      <c r="G7" s="10">
        <v>2</v>
      </c>
      <c r="H7" s="13">
        <f>F7*G7</f>
        <v>3</v>
      </c>
      <c r="I7" s="13">
        <v>600</v>
      </c>
      <c r="J7" s="13">
        <f>H7*I7</f>
        <v>1800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3" t="s">
        <v>23</v>
      </c>
      <c r="P7" s="13">
        <v>1</v>
      </c>
      <c r="Q7" s="13">
        <v>335</v>
      </c>
      <c r="R7" s="13">
        <f>P7*Q7</f>
        <v>335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4.75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24</v>
      </c>
      <c r="P8" s="13">
        <v>1</v>
      </c>
      <c r="Q8" s="13">
        <v>255</v>
      </c>
      <c r="R8" s="13">
        <f>P8*Q8</f>
        <v>255</v>
      </c>
      <c r="S8" s="18"/>
    </row>
    <row r="9" spans="1:30" s="19" customFormat="1" ht="24.7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8"/>
    </row>
    <row r="10" spans="1:30" s="19" customFormat="1" ht="48.75" customHeight="1" x14ac:dyDescent="0.2">
      <c r="A10" s="10">
        <v>2</v>
      </c>
      <c r="B10" s="11" t="s">
        <v>25</v>
      </c>
      <c r="C10" s="16"/>
      <c r="D10" s="10"/>
      <c r="E10" s="17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19000</v>
      </c>
      <c r="S10" s="18"/>
    </row>
    <row r="11" spans="1:30" x14ac:dyDescent="0.2">
      <c r="A11" s="10"/>
      <c r="B11" s="11"/>
      <c r="C11" s="10"/>
      <c r="D11" s="10"/>
      <c r="E11" s="10"/>
      <c r="F11" s="10"/>
      <c r="G11" s="10"/>
      <c r="H11" s="13">
        <f>F11*G11</f>
        <v>0</v>
      </c>
      <c r="I11" s="13"/>
      <c r="J11" s="13">
        <f>H11*I11</f>
        <v>0</v>
      </c>
      <c r="K11" s="13"/>
      <c r="L11" s="13"/>
      <c r="M11" s="13"/>
      <c r="N11" s="13">
        <f>L11*M11</f>
        <v>0</v>
      </c>
      <c r="O11" s="13"/>
      <c r="P11" s="13"/>
      <c r="Q11" s="13"/>
      <c r="R11" s="13">
        <f t="shared" si="0"/>
        <v>0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x14ac:dyDescent="0.2">
      <c r="A12" s="10"/>
      <c r="B12" s="11"/>
      <c r="C12" s="10"/>
      <c r="D12" s="10"/>
      <c r="E12" s="21" t="s">
        <v>26</v>
      </c>
      <c r="F12" s="10"/>
      <c r="G12" s="10"/>
      <c r="H12" s="22">
        <f>SUM(H5:H11)</f>
        <v>3</v>
      </c>
      <c r="I12" s="13"/>
      <c r="J12" s="22">
        <f>SUM(J5:J11)</f>
        <v>1800</v>
      </c>
      <c r="K12" s="13"/>
      <c r="L12" s="22">
        <f>SUM(L5:L11)</f>
        <v>0.5</v>
      </c>
      <c r="M12" s="13"/>
      <c r="N12" s="22">
        <f>SUM(N5:N11)</f>
        <v>225</v>
      </c>
      <c r="O12" s="13"/>
      <c r="P12" s="13"/>
      <c r="Q12" s="13"/>
      <c r="R12" s="22">
        <f>SUM(R5:R11)</f>
        <v>19590</v>
      </c>
      <c r="S12" s="14">
        <f>J12+N12+R12</f>
        <v>21615</v>
      </c>
      <c r="T12" t="s">
        <v>0</v>
      </c>
    </row>
    <row r="13" spans="1:30" ht="28.5" customHeight="1" x14ac:dyDescent="0.2">
      <c r="A13" s="10" t="s">
        <v>0</v>
      </c>
      <c r="B13" s="11"/>
      <c r="C13" s="10"/>
      <c r="D13" s="10"/>
      <c r="E13" s="15" t="s">
        <v>27</v>
      </c>
      <c r="F13" s="10"/>
      <c r="G13" s="10"/>
      <c r="H13" s="13">
        <f>F13*G13</f>
        <v>0</v>
      </c>
      <c r="I13" s="13"/>
      <c r="J13" s="13">
        <f>H13*I13</f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>P13</f>
        <v>0</v>
      </c>
      <c r="S13" s="23"/>
    </row>
    <row r="14" spans="1:30" ht="48" customHeight="1" x14ac:dyDescent="0.2">
      <c r="A14" s="10">
        <v>1</v>
      </c>
      <c r="B14" s="11" t="s">
        <v>28</v>
      </c>
      <c r="C14" s="16" t="s">
        <v>29</v>
      </c>
      <c r="D14" s="10"/>
      <c r="E14" s="15" t="s">
        <v>30</v>
      </c>
      <c r="F14" s="10">
        <v>4</v>
      </c>
      <c r="G14" s="10">
        <v>3</v>
      </c>
      <c r="H14" s="13">
        <f t="shared" ref="H14:H43" si="1">F14*G14</f>
        <v>12</v>
      </c>
      <c r="I14" s="13">
        <v>600</v>
      </c>
      <c r="J14" s="13">
        <f>H14*I14</f>
        <v>7200</v>
      </c>
      <c r="K14" s="13" t="s">
        <v>22</v>
      </c>
      <c r="L14" s="13">
        <v>1</v>
      </c>
      <c r="M14" s="13">
        <v>450</v>
      </c>
      <c r="N14" s="13">
        <f t="shared" ref="N14:N20" si="2">L14*M14</f>
        <v>450</v>
      </c>
      <c r="O14" s="13" t="s">
        <v>31</v>
      </c>
      <c r="P14" s="13">
        <v>1</v>
      </c>
      <c r="Q14" s="13">
        <v>1970</v>
      </c>
      <c r="R14" s="13">
        <f>P14*Q14</f>
        <v>1970</v>
      </c>
      <c r="S14" s="23"/>
    </row>
    <row r="15" spans="1:30" ht="15" x14ac:dyDescent="0.2">
      <c r="A15" s="10"/>
      <c r="B15" s="11"/>
      <c r="C15" s="10"/>
      <c r="D15" s="10"/>
      <c r="E15" s="15"/>
      <c r="F15" s="10"/>
      <c r="G15" s="10"/>
      <c r="H15" s="13">
        <f t="shared" si="1"/>
        <v>0</v>
      </c>
      <c r="I15" s="13"/>
      <c r="J15" s="13">
        <f>H15*I15</f>
        <v>0</v>
      </c>
      <c r="K15" s="13"/>
      <c r="L15" s="13"/>
      <c r="M15" s="13"/>
      <c r="N15" s="13">
        <f t="shared" si="2"/>
        <v>0</v>
      </c>
      <c r="O15" s="13" t="s">
        <v>32</v>
      </c>
      <c r="P15" s="13">
        <v>1</v>
      </c>
      <c r="Q15" s="13">
        <v>68</v>
      </c>
      <c r="R15" s="13">
        <f t="shared" ref="R15:R29" si="3">P15*Q15</f>
        <v>68</v>
      </c>
      <c r="S15" s="23"/>
    </row>
    <row r="16" spans="1:30" ht="15" x14ac:dyDescent="0.2">
      <c r="A16" s="10"/>
      <c r="B16" s="11"/>
      <c r="C16" s="10"/>
      <c r="D16" s="10"/>
      <c r="E16" s="15"/>
      <c r="F16" s="10"/>
      <c r="G16" s="10"/>
      <c r="H16" s="13">
        <f t="shared" si="1"/>
        <v>0</v>
      </c>
      <c r="I16" s="13"/>
      <c r="J16" s="13">
        <f t="shared" ref="J16:J43" si="4">H16*I16</f>
        <v>0</v>
      </c>
      <c r="K16" s="13"/>
      <c r="L16" s="13"/>
      <c r="M16" s="13"/>
      <c r="N16" s="13">
        <f t="shared" si="2"/>
        <v>0</v>
      </c>
      <c r="O16" s="13" t="s">
        <v>33</v>
      </c>
      <c r="P16" s="13">
        <v>0.5</v>
      </c>
      <c r="Q16" s="13">
        <v>194.77</v>
      </c>
      <c r="R16" s="13">
        <f t="shared" si="3"/>
        <v>97.385000000000005</v>
      </c>
      <c r="S16" s="23"/>
    </row>
    <row r="17" spans="1:19" ht="15" x14ac:dyDescent="0.2">
      <c r="A17" s="10"/>
      <c r="B17" s="11"/>
      <c r="C17" s="10"/>
      <c r="D17" s="10"/>
      <c r="E17" s="15"/>
      <c r="F17" s="10"/>
      <c r="G17" s="10"/>
      <c r="H17" s="13">
        <f t="shared" si="1"/>
        <v>0</v>
      </c>
      <c r="I17" s="13"/>
      <c r="J17" s="13">
        <f t="shared" si="4"/>
        <v>0</v>
      </c>
      <c r="K17" s="13"/>
      <c r="L17" s="13"/>
      <c r="M17" s="13"/>
      <c r="N17" s="13">
        <f t="shared" si="2"/>
        <v>0</v>
      </c>
      <c r="O17" s="13" t="s">
        <v>34</v>
      </c>
      <c r="P17" s="13">
        <v>1</v>
      </c>
      <c r="Q17" s="13">
        <v>129.29</v>
      </c>
      <c r="R17" s="13">
        <f t="shared" si="3"/>
        <v>129.29</v>
      </c>
      <c r="S17" s="23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>
        <f t="shared" si="1"/>
        <v>0</v>
      </c>
      <c r="I18" s="13"/>
      <c r="J18" s="13">
        <f t="shared" si="4"/>
        <v>0</v>
      </c>
      <c r="K18" s="13"/>
      <c r="L18" s="13"/>
      <c r="M18" s="13"/>
      <c r="N18" s="13">
        <f t="shared" si="2"/>
        <v>0</v>
      </c>
      <c r="O18" s="13" t="s">
        <v>35</v>
      </c>
      <c r="P18" s="13">
        <v>2</v>
      </c>
      <c r="Q18" s="13">
        <v>1280</v>
      </c>
      <c r="R18" s="13">
        <f t="shared" si="3"/>
        <v>2560</v>
      </c>
      <c r="S18" s="23"/>
    </row>
    <row r="19" spans="1:19" ht="15" x14ac:dyDescent="0.2">
      <c r="A19" s="10"/>
      <c r="B19" s="11"/>
      <c r="C19" s="10"/>
      <c r="D19" s="10"/>
      <c r="E19" s="15"/>
      <c r="F19" s="10"/>
      <c r="G19" s="10"/>
      <c r="H19" s="13">
        <f t="shared" si="1"/>
        <v>0</v>
      </c>
      <c r="I19" s="13"/>
      <c r="J19" s="13">
        <f t="shared" si="4"/>
        <v>0</v>
      </c>
      <c r="K19" s="13"/>
      <c r="L19" s="13"/>
      <c r="M19" s="13"/>
      <c r="N19" s="13">
        <f t="shared" si="2"/>
        <v>0</v>
      </c>
      <c r="O19" s="13" t="s">
        <v>36</v>
      </c>
      <c r="P19" s="13">
        <v>8</v>
      </c>
      <c r="Q19" s="13">
        <v>0.82</v>
      </c>
      <c r="R19" s="13">
        <f t="shared" si="3"/>
        <v>6.56</v>
      </c>
      <c r="S19" s="23"/>
    </row>
    <row r="20" spans="1:19" ht="15" x14ac:dyDescent="0.2">
      <c r="A20" s="10"/>
      <c r="B20" s="11"/>
      <c r="C20" s="10"/>
      <c r="D20" s="10"/>
      <c r="E20" s="15"/>
      <c r="F20" s="10"/>
      <c r="G20" s="10"/>
      <c r="H20" s="13">
        <f t="shared" si="1"/>
        <v>0</v>
      </c>
      <c r="I20" s="13"/>
      <c r="J20" s="13">
        <f t="shared" si="4"/>
        <v>0</v>
      </c>
      <c r="K20" s="13"/>
      <c r="L20" s="13"/>
      <c r="M20" s="13"/>
      <c r="N20" s="13">
        <f t="shared" si="2"/>
        <v>0</v>
      </c>
      <c r="O20" s="13" t="s">
        <v>37</v>
      </c>
      <c r="P20" s="13">
        <v>8</v>
      </c>
      <c r="Q20" s="13">
        <v>0.8</v>
      </c>
      <c r="R20" s="13">
        <f t="shared" si="3"/>
        <v>6.4</v>
      </c>
      <c r="S20" s="23"/>
    </row>
    <row r="21" spans="1:19" ht="15" x14ac:dyDescent="0.2">
      <c r="A21" s="10"/>
      <c r="B21" s="11"/>
      <c r="C21" s="10"/>
      <c r="D21" s="10"/>
      <c r="E21" s="15"/>
      <c r="F21" s="10"/>
      <c r="G21" s="10"/>
      <c r="H21" s="13"/>
      <c r="I21" s="13"/>
      <c r="J21" s="13"/>
      <c r="K21" s="13"/>
      <c r="L21" s="13"/>
      <c r="M21" s="13"/>
      <c r="N21" s="13"/>
      <c r="O21" s="13" t="s">
        <v>38</v>
      </c>
      <c r="P21" s="13">
        <v>2</v>
      </c>
      <c r="Q21" s="13">
        <v>30</v>
      </c>
      <c r="R21" s="13">
        <f t="shared" si="3"/>
        <v>60</v>
      </c>
      <c r="S21" s="23"/>
    </row>
    <row r="22" spans="1:19" ht="15" x14ac:dyDescent="0.2">
      <c r="A22" s="10"/>
      <c r="B22" s="11"/>
      <c r="C22" s="10"/>
      <c r="D22" s="10"/>
      <c r="E22" s="15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f t="shared" si="3"/>
        <v>0</v>
      </c>
      <c r="S22" s="23"/>
    </row>
    <row r="23" spans="1:19" ht="63.75" x14ac:dyDescent="0.2">
      <c r="A23" s="10">
        <v>2</v>
      </c>
      <c r="B23" s="11" t="s">
        <v>39</v>
      </c>
      <c r="C23" s="16">
        <v>44746</v>
      </c>
      <c r="D23" s="10"/>
      <c r="E23" s="15" t="s">
        <v>30</v>
      </c>
      <c r="F23" s="10">
        <v>4</v>
      </c>
      <c r="G23" s="10">
        <v>1</v>
      </c>
      <c r="H23" s="13">
        <f>F23*G23</f>
        <v>4</v>
      </c>
      <c r="I23" s="13">
        <v>600</v>
      </c>
      <c r="J23" s="13">
        <f>H23*I23</f>
        <v>2400</v>
      </c>
      <c r="K23" s="13" t="s">
        <v>22</v>
      </c>
      <c r="L23" s="13">
        <v>0.5</v>
      </c>
      <c r="M23" s="13">
        <v>450</v>
      </c>
      <c r="N23" s="13">
        <f>L23*M23</f>
        <v>225</v>
      </c>
      <c r="O23" s="24" t="s">
        <v>40</v>
      </c>
      <c r="P23" s="13">
        <v>2</v>
      </c>
      <c r="Q23" s="13">
        <v>71</v>
      </c>
      <c r="R23" s="13">
        <f t="shared" si="3"/>
        <v>142</v>
      </c>
      <c r="S23" s="23"/>
    </row>
    <row r="24" spans="1:19" ht="15" x14ac:dyDescent="0.2">
      <c r="A24" s="10"/>
      <c r="B24" s="11"/>
      <c r="C24" s="10"/>
      <c r="D24" s="10"/>
      <c r="E24" s="15"/>
      <c r="F24" s="10"/>
      <c r="G24" s="10"/>
      <c r="H24" s="13"/>
      <c r="I24" s="13"/>
      <c r="J24" s="13"/>
      <c r="K24" s="13"/>
      <c r="L24" s="13"/>
      <c r="M24" s="13"/>
      <c r="N24" s="13"/>
      <c r="O24" s="13" t="s">
        <v>41</v>
      </c>
      <c r="P24" s="13">
        <v>2</v>
      </c>
      <c r="Q24" s="13">
        <v>246.23</v>
      </c>
      <c r="R24" s="13">
        <f t="shared" si="3"/>
        <v>492.46</v>
      </c>
      <c r="S24" s="23"/>
    </row>
    <row r="25" spans="1:19" ht="25.5" x14ac:dyDescent="0.2">
      <c r="A25" s="10"/>
      <c r="B25" s="11"/>
      <c r="C25" s="10"/>
      <c r="D25" s="10"/>
      <c r="E25" s="15"/>
      <c r="F25" s="10"/>
      <c r="G25" s="10"/>
      <c r="H25" s="13"/>
      <c r="I25" s="13"/>
      <c r="J25" s="13"/>
      <c r="K25" s="13"/>
      <c r="L25" s="13"/>
      <c r="M25" s="13"/>
      <c r="N25" s="13"/>
      <c r="O25" s="24" t="s">
        <v>42</v>
      </c>
      <c r="P25" s="13">
        <v>2</v>
      </c>
      <c r="Q25" s="13">
        <v>80</v>
      </c>
      <c r="R25" s="13">
        <f t="shared" si="3"/>
        <v>160</v>
      </c>
      <c r="S25" s="23"/>
    </row>
    <row r="26" spans="1:19" ht="15" x14ac:dyDescent="0.2">
      <c r="A26" s="10"/>
      <c r="B26" s="11"/>
      <c r="C26" s="10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3" t="s">
        <v>43</v>
      </c>
      <c r="P26" s="13">
        <v>2</v>
      </c>
      <c r="Q26" s="13">
        <v>264</v>
      </c>
      <c r="R26" s="13">
        <f t="shared" si="3"/>
        <v>528</v>
      </c>
      <c r="S26" s="23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/>
      <c r="I27" s="13"/>
      <c r="J27" s="13"/>
      <c r="K27" s="13"/>
      <c r="L27" s="13"/>
      <c r="M27" s="13"/>
      <c r="N27" s="13"/>
      <c r="O27" s="13" t="s">
        <v>44</v>
      </c>
      <c r="P27" s="13">
        <v>2</v>
      </c>
      <c r="Q27" s="13">
        <v>267.67</v>
      </c>
      <c r="R27" s="13">
        <f t="shared" si="3"/>
        <v>535.34</v>
      </c>
      <c r="S27" s="23"/>
    </row>
    <row r="28" spans="1:19" ht="15" x14ac:dyDescent="0.2">
      <c r="A28" s="10"/>
      <c r="B28" s="11"/>
      <c r="C28" s="10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 t="s">
        <v>45</v>
      </c>
      <c r="P28" s="13">
        <v>2</v>
      </c>
      <c r="Q28" s="13">
        <v>218.8</v>
      </c>
      <c r="R28" s="13">
        <f t="shared" si="3"/>
        <v>437.6</v>
      </c>
      <c r="S28" s="23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/>
      <c r="I29" s="13"/>
      <c r="J29" s="13"/>
      <c r="K29" s="13"/>
      <c r="L29" s="13"/>
      <c r="M29" s="13"/>
      <c r="N29" s="13"/>
      <c r="O29" s="13" t="s">
        <v>46</v>
      </c>
      <c r="P29" s="13">
        <v>0.5</v>
      </c>
      <c r="Q29" s="13">
        <v>75</v>
      </c>
      <c r="R29" s="13">
        <f t="shared" si="3"/>
        <v>37.5</v>
      </c>
      <c r="S29" s="23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3"/>
    </row>
    <row r="31" spans="1:19" ht="50.25" customHeight="1" x14ac:dyDescent="0.2">
      <c r="A31" s="10">
        <v>3</v>
      </c>
      <c r="B31" s="11" t="s">
        <v>47</v>
      </c>
      <c r="C31" s="16">
        <v>44754</v>
      </c>
      <c r="D31" s="10"/>
      <c r="E31" s="15" t="s">
        <v>30</v>
      </c>
      <c r="F31" s="10">
        <v>7</v>
      </c>
      <c r="G31" s="10">
        <v>1</v>
      </c>
      <c r="H31" s="13">
        <f>F31*G31</f>
        <v>7</v>
      </c>
      <c r="I31" s="13">
        <v>600</v>
      </c>
      <c r="J31" s="13">
        <f>H31*I31</f>
        <v>4200</v>
      </c>
      <c r="K31" s="13" t="s">
        <v>22</v>
      </c>
      <c r="L31" s="13">
        <v>0.5</v>
      </c>
      <c r="M31" s="13">
        <v>450</v>
      </c>
      <c r="N31" s="13">
        <f>L31*M31</f>
        <v>225</v>
      </c>
      <c r="O31" s="13" t="s">
        <v>48</v>
      </c>
      <c r="P31" s="13">
        <v>8</v>
      </c>
      <c r="Q31" s="13">
        <v>272.8</v>
      </c>
      <c r="R31" s="13">
        <f>P31*Q31</f>
        <v>2182.4</v>
      </c>
      <c r="S31" s="23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/>
      <c r="I32" s="13"/>
      <c r="J32" s="13"/>
      <c r="K32" s="13"/>
      <c r="L32" s="13"/>
      <c r="M32" s="13"/>
      <c r="N32" s="13"/>
      <c r="O32" s="13" t="s">
        <v>49</v>
      </c>
      <c r="P32" s="13">
        <v>8</v>
      </c>
      <c r="Q32" s="13">
        <v>112.5</v>
      </c>
      <c r="R32" s="13">
        <f>P32*Q32</f>
        <v>900</v>
      </c>
      <c r="S32" s="23"/>
    </row>
    <row r="33" spans="1:20" ht="38.25" x14ac:dyDescent="0.2">
      <c r="A33" s="10"/>
      <c r="B33" s="11"/>
      <c r="C33" s="10"/>
      <c r="D33" s="10"/>
      <c r="E33" s="15"/>
      <c r="F33" s="10"/>
      <c r="G33" s="10"/>
      <c r="H33" s="13"/>
      <c r="I33" s="13"/>
      <c r="J33" s="13"/>
      <c r="K33" s="13"/>
      <c r="L33" s="13"/>
      <c r="M33" s="13"/>
      <c r="N33" s="13"/>
      <c r="O33" s="24" t="s">
        <v>50</v>
      </c>
      <c r="P33" s="13">
        <v>20</v>
      </c>
      <c r="Q33" s="13">
        <v>141.83000000000001</v>
      </c>
      <c r="R33" s="13">
        <f t="shared" ref="R33:R40" si="5">P33*Q33</f>
        <v>2836.6000000000004</v>
      </c>
      <c r="S33" s="23"/>
    </row>
    <row r="34" spans="1:20" ht="25.5" x14ac:dyDescent="0.2">
      <c r="A34" s="10"/>
      <c r="B34" s="11"/>
      <c r="C34" s="10"/>
      <c r="D34" s="10"/>
      <c r="E34" s="15"/>
      <c r="F34" s="10"/>
      <c r="G34" s="10"/>
      <c r="H34" s="13"/>
      <c r="I34" s="13"/>
      <c r="J34" s="13"/>
      <c r="K34" s="13"/>
      <c r="L34" s="13"/>
      <c r="M34" s="13"/>
      <c r="N34" s="13"/>
      <c r="O34" s="24" t="s">
        <v>51</v>
      </c>
      <c r="P34" s="13">
        <v>2</v>
      </c>
      <c r="Q34" s="13">
        <v>238</v>
      </c>
      <c r="R34" s="13">
        <f t="shared" si="5"/>
        <v>476</v>
      </c>
      <c r="S34" s="23"/>
    </row>
    <row r="35" spans="1:20" ht="15" x14ac:dyDescent="0.2">
      <c r="A35" s="10"/>
      <c r="B35" s="11"/>
      <c r="C35" s="10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13" t="s">
        <v>41</v>
      </c>
      <c r="P35" s="13">
        <v>2</v>
      </c>
      <c r="Q35" s="13">
        <v>246.23</v>
      </c>
      <c r="R35" s="13">
        <f t="shared" si="5"/>
        <v>492.46</v>
      </c>
      <c r="S35" s="23"/>
    </row>
    <row r="36" spans="1:20" ht="25.5" x14ac:dyDescent="0.2">
      <c r="A36" s="10"/>
      <c r="B36" s="11"/>
      <c r="C36" s="10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24" t="s">
        <v>52</v>
      </c>
      <c r="P36" s="13">
        <v>2</v>
      </c>
      <c r="Q36" s="13">
        <v>82</v>
      </c>
      <c r="R36" s="13">
        <f t="shared" si="5"/>
        <v>164</v>
      </c>
      <c r="S36" s="23"/>
    </row>
    <row r="37" spans="1:20" ht="25.5" x14ac:dyDescent="0.2">
      <c r="A37" s="10"/>
      <c r="B37" s="11"/>
      <c r="C37" s="10"/>
      <c r="D37" s="10"/>
      <c r="E37" s="15"/>
      <c r="F37" s="10"/>
      <c r="G37" s="10"/>
      <c r="H37" s="13"/>
      <c r="I37" s="13"/>
      <c r="J37" s="13"/>
      <c r="K37" s="13"/>
      <c r="L37" s="13"/>
      <c r="M37" s="13"/>
      <c r="N37" s="13"/>
      <c r="O37" s="24" t="s">
        <v>53</v>
      </c>
      <c r="P37" s="13">
        <v>4</v>
      </c>
      <c r="Q37" s="13">
        <v>70</v>
      </c>
      <c r="R37" s="13">
        <f t="shared" si="5"/>
        <v>280</v>
      </c>
      <c r="S37" s="23"/>
    </row>
    <row r="38" spans="1:20" ht="25.5" x14ac:dyDescent="0.2">
      <c r="A38" s="10"/>
      <c r="B38" s="11"/>
      <c r="C38" s="10"/>
      <c r="D38" s="10"/>
      <c r="E38" s="15"/>
      <c r="F38" s="10"/>
      <c r="G38" s="10"/>
      <c r="H38" s="13"/>
      <c r="I38" s="13"/>
      <c r="J38" s="13"/>
      <c r="K38" s="13"/>
      <c r="L38" s="13"/>
      <c r="M38" s="13"/>
      <c r="N38" s="13"/>
      <c r="O38" s="24" t="s">
        <v>54</v>
      </c>
      <c r="P38" s="13">
        <v>1</v>
      </c>
      <c r="Q38" s="13">
        <v>157.19999999999999</v>
      </c>
      <c r="R38" s="13">
        <f t="shared" si="5"/>
        <v>157.19999999999999</v>
      </c>
      <c r="S38" s="23"/>
    </row>
    <row r="39" spans="1:20" ht="15" x14ac:dyDescent="0.2">
      <c r="A39" s="10"/>
      <c r="B39" s="11"/>
      <c r="C39" s="10"/>
      <c r="D39" s="10"/>
      <c r="E39" s="15"/>
      <c r="F39" s="10"/>
      <c r="G39" s="10"/>
      <c r="H39" s="13"/>
      <c r="I39" s="13"/>
      <c r="J39" s="13"/>
      <c r="K39" s="13"/>
      <c r="L39" s="13"/>
      <c r="M39" s="13"/>
      <c r="N39" s="13"/>
      <c r="O39" s="24" t="s">
        <v>55</v>
      </c>
      <c r="P39" s="13">
        <v>4</v>
      </c>
      <c r="Q39" s="13">
        <v>75</v>
      </c>
      <c r="R39" s="13">
        <f t="shared" si="5"/>
        <v>300</v>
      </c>
      <c r="S39" s="23"/>
    </row>
    <row r="40" spans="1:20" ht="25.5" x14ac:dyDescent="0.2">
      <c r="A40" s="10"/>
      <c r="B40" s="11"/>
      <c r="C40" s="10"/>
      <c r="D40" s="10"/>
      <c r="E40" s="15"/>
      <c r="F40" s="10"/>
      <c r="G40" s="10"/>
      <c r="H40" s="13"/>
      <c r="I40" s="13"/>
      <c r="J40" s="13"/>
      <c r="K40" s="13"/>
      <c r="L40" s="13"/>
      <c r="M40" s="13"/>
      <c r="N40" s="13"/>
      <c r="O40" s="24" t="s">
        <v>56</v>
      </c>
      <c r="P40" s="13">
        <v>4</v>
      </c>
      <c r="Q40" s="13">
        <v>26.78</v>
      </c>
      <c r="R40" s="13">
        <f t="shared" si="5"/>
        <v>107.12</v>
      </c>
      <c r="S40" s="23"/>
    </row>
    <row r="41" spans="1:20" ht="15" x14ac:dyDescent="0.2">
      <c r="A41" s="10"/>
      <c r="B41" s="11"/>
      <c r="C41" s="10"/>
      <c r="D41" s="10"/>
      <c r="E41" s="15"/>
      <c r="F41" s="10"/>
      <c r="G41" s="10"/>
      <c r="H41" s="13"/>
      <c r="I41" s="13"/>
      <c r="J41" s="13"/>
      <c r="K41" s="13"/>
      <c r="L41" s="13"/>
      <c r="M41" s="13"/>
      <c r="N41" s="13"/>
      <c r="O41" s="24"/>
      <c r="P41" s="13"/>
      <c r="Q41" s="13"/>
      <c r="R41" s="13"/>
      <c r="S41" s="23"/>
    </row>
    <row r="42" spans="1:20" ht="15" x14ac:dyDescent="0.2">
      <c r="A42" s="10">
        <v>4</v>
      </c>
      <c r="B42" s="11" t="s">
        <v>57</v>
      </c>
      <c r="C42" s="10"/>
      <c r="D42" s="10"/>
      <c r="E42" s="15"/>
      <c r="F42" s="10"/>
      <c r="G42" s="10"/>
      <c r="H42" s="13"/>
      <c r="I42" s="13"/>
      <c r="J42" s="13">
        <v>3000</v>
      </c>
      <c r="K42" s="13"/>
      <c r="L42" s="13"/>
      <c r="M42" s="13"/>
      <c r="N42" s="13"/>
      <c r="O42" s="24" t="s">
        <v>58</v>
      </c>
      <c r="P42" s="13">
        <v>1</v>
      </c>
      <c r="Q42" s="13">
        <v>348</v>
      </c>
      <c r="R42" s="13">
        <f>P42*Q42</f>
        <v>348</v>
      </c>
      <c r="S42" s="23"/>
    </row>
    <row r="43" spans="1:20" x14ac:dyDescent="0.2">
      <c r="A43" s="10"/>
      <c r="B43" s="11"/>
      <c r="C43" s="10"/>
      <c r="D43" s="10"/>
      <c r="E43" s="10"/>
      <c r="F43" s="10"/>
      <c r="G43" s="10"/>
      <c r="H43" s="13">
        <f t="shared" si="1"/>
        <v>0</v>
      </c>
      <c r="I43" s="13"/>
      <c r="J43" s="13">
        <f t="shared" si="4"/>
        <v>0</v>
      </c>
      <c r="K43" s="13"/>
      <c r="L43" s="13"/>
      <c r="M43" s="13"/>
      <c r="N43" s="13">
        <f>L43*M43</f>
        <v>0</v>
      </c>
      <c r="O43" s="13" t="s">
        <v>59</v>
      </c>
      <c r="P43" s="13">
        <v>0.2</v>
      </c>
      <c r="Q43" s="13">
        <v>269</v>
      </c>
      <c r="R43" s="13">
        <f t="shared" ref="R43:R45" si="6">P43*Q43</f>
        <v>53.800000000000004</v>
      </c>
      <c r="S43" s="14"/>
    </row>
    <row r="44" spans="1:20" x14ac:dyDescent="0.2">
      <c r="A44" s="10"/>
      <c r="B44" s="11"/>
      <c r="C44" s="10"/>
      <c r="D44" s="10"/>
      <c r="E44" s="10"/>
      <c r="F44" s="10"/>
      <c r="G44" s="10"/>
      <c r="H44" s="13"/>
      <c r="I44" s="13"/>
      <c r="J44" s="13"/>
      <c r="K44" s="13"/>
      <c r="L44" s="13"/>
      <c r="M44" s="13"/>
      <c r="N44" s="13"/>
      <c r="O44" s="13" t="s">
        <v>60</v>
      </c>
      <c r="P44" s="13">
        <v>1</v>
      </c>
      <c r="Q44" s="13">
        <v>269</v>
      </c>
      <c r="R44" s="13">
        <f t="shared" si="6"/>
        <v>269</v>
      </c>
      <c r="S44" s="14"/>
    </row>
    <row r="45" spans="1:20" x14ac:dyDescent="0.2">
      <c r="A45" s="10"/>
      <c r="B45" s="11"/>
      <c r="C45" s="10"/>
      <c r="D45" s="10"/>
      <c r="E45" s="10"/>
      <c r="F45" s="10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f t="shared" si="6"/>
        <v>0</v>
      </c>
      <c r="S45" s="14"/>
    </row>
    <row r="46" spans="1:20" x14ac:dyDescent="0.2">
      <c r="A46" s="10"/>
      <c r="B46" s="11"/>
      <c r="C46" s="10"/>
      <c r="D46" s="10"/>
      <c r="E46" s="21" t="s">
        <v>26</v>
      </c>
      <c r="F46" s="10"/>
      <c r="G46" s="10"/>
      <c r="H46" s="22">
        <f>SUM(H13:H43)</f>
        <v>23</v>
      </c>
      <c r="I46" s="13"/>
      <c r="J46" s="22">
        <f>SUM(J13:J43)</f>
        <v>16800</v>
      </c>
      <c r="K46" s="13"/>
      <c r="L46" s="22">
        <f>SUM(L13:L43)</f>
        <v>2</v>
      </c>
      <c r="M46" s="13"/>
      <c r="N46" s="22">
        <f>SUM(N13:N43)</f>
        <v>900</v>
      </c>
      <c r="O46" s="13"/>
      <c r="P46" s="13"/>
      <c r="Q46" s="13"/>
      <c r="R46" s="22">
        <f>SUM(R13:R44)</f>
        <v>15797.115000000002</v>
      </c>
      <c r="S46" s="14">
        <f>J46+N46+R46</f>
        <v>33497.115000000005</v>
      </c>
    </row>
    <row r="47" spans="1:20" ht="21.75" customHeight="1" x14ac:dyDescent="0.2">
      <c r="A47" s="10"/>
      <c r="B47" s="11"/>
      <c r="C47" s="10"/>
      <c r="D47" s="10"/>
      <c r="E47" s="15" t="s">
        <v>61</v>
      </c>
      <c r="F47" s="10"/>
      <c r="G47" s="10"/>
      <c r="H47" s="10"/>
      <c r="I47" s="13">
        <f>F47*G47</f>
        <v>0</v>
      </c>
      <c r="J47" s="13"/>
      <c r="K47" s="13">
        <f>I47*J47</f>
        <v>0</v>
      </c>
      <c r="L47" s="13"/>
      <c r="M47" s="13"/>
      <c r="N47" s="13"/>
      <c r="O47" s="13">
        <f>M47*N47</f>
        <v>0</v>
      </c>
      <c r="P47" s="13"/>
      <c r="Q47" s="13"/>
      <c r="R47" s="25"/>
      <c r="S47" s="26">
        <f>P48*R47</f>
        <v>0</v>
      </c>
      <c r="T47" s="23"/>
    </row>
    <row r="48" spans="1:20" ht="77.25" customHeight="1" x14ac:dyDescent="0.2">
      <c r="A48" s="10">
        <v>1</v>
      </c>
      <c r="B48" s="11" t="s">
        <v>62</v>
      </c>
      <c r="C48" s="16">
        <v>44746</v>
      </c>
      <c r="D48" s="10"/>
      <c r="E48" s="15" t="s">
        <v>63</v>
      </c>
      <c r="F48" s="10">
        <v>1.5</v>
      </c>
      <c r="G48" s="10">
        <v>1</v>
      </c>
      <c r="H48" s="10">
        <f>F48*G48</f>
        <v>1.5</v>
      </c>
      <c r="I48" s="13">
        <v>600</v>
      </c>
      <c r="J48" s="13">
        <f>H48*I48</f>
        <v>900</v>
      </c>
      <c r="K48" s="13" t="s">
        <v>22</v>
      </c>
      <c r="L48" s="13">
        <v>0.5</v>
      </c>
      <c r="M48" s="13">
        <v>450</v>
      </c>
      <c r="N48" s="10">
        <f>L48*M48</f>
        <v>225</v>
      </c>
      <c r="O48" s="13" t="s">
        <v>64</v>
      </c>
      <c r="P48" s="13">
        <v>0.5</v>
      </c>
      <c r="Q48" s="10">
        <v>78</v>
      </c>
      <c r="R48" s="25">
        <f>P48*Q48</f>
        <v>39</v>
      </c>
      <c r="S48" s="26"/>
      <c r="T48" s="23"/>
    </row>
    <row r="49" spans="1:20" ht="23.25" customHeight="1" x14ac:dyDescent="0.2">
      <c r="A49" s="10"/>
      <c r="B49" s="11"/>
      <c r="C49" s="16"/>
      <c r="D49" s="10"/>
      <c r="E49" s="15"/>
      <c r="F49" s="10"/>
      <c r="G49" s="10"/>
      <c r="H49" s="10">
        <f t="shared" ref="H49:H54" si="7">F49*G49</f>
        <v>0</v>
      </c>
      <c r="I49" s="13"/>
      <c r="J49" s="13"/>
      <c r="K49" s="13"/>
      <c r="L49" s="13"/>
      <c r="M49" s="13"/>
      <c r="N49" s="10">
        <f t="shared" ref="N49:N54" si="8">L49*M49</f>
        <v>0</v>
      </c>
      <c r="O49" s="13"/>
      <c r="P49" s="13"/>
      <c r="Q49" s="10"/>
      <c r="R49" s="25">
        <f t="shared" ref="R49:R56" si="9">P49*Q49</f>
        <v>0</v>
      </c>
      <c r="S49" s="26"/>
      <c r="T49" s="23"/>
    </row>
    <row r="50" spans="1:20" ht="23.25" customHeight="1" x14ac:dyDescent="0.2">
      <c r="A50" s="10">
        <v>2</v>
      </c>
      <c r="B50" s="11" t="s">
        <v>65</v>
      </c>
      <c r="C50" s="16">
        <v>44746</v>
      </c>
      <c r="D50" s="10"/>
      <c r="E50" s="15" t="s">
        <v>30</v>
      </c>
      <c r="F50" s="10">
        <v>6</v>
      </c>
      <c r="G50" s="10">
        <v>1</v>
      </c>
      <c r="H50" s="10">
        <f t="shared" si="7"/>
        <v>6</v>
      </c>
      <c r="I50" s="13">
        <v>600</v>
      </c>
      <c r="J50" s="13">
        <f>H50*I50</f>
        <v>3600</v>
      </c>
      <c r="K50" s="13" t="s">
        <v>22</v>
      </c>
      <c r="L50" s="13">
        <v>0.5</v>
      </c>
      <c r="M50" s="13">
        <v>450</v>
      </c>
      <c r="N50" s="10">
        <f t="shared" si="8"/>
        <v>225</v>
      </c>
      <c r="O50" s="13" t="s">
        <v>66</v>
      </c>
      <c r="P50" s="13">
        <v>13</v>
      </c>
      <c r="Q50" s="10">
        <v>286</v>
      </c>
      <c r="R50" s="25">
        <f t="shared" si="9"/>
        <v>3718</v>
      </c>
      <c r="S50" s="26"/>
      <c r="T50" s="23"/>
    </row>
    <row r="51" spans="1:20" ht="23.25" customHeight="1" x14ac:dyDescent="0.2">
      <c r="A51" s="10"/>
      <c r="B51" s="11"/>
      <c r="C51" s="16"/>
      <c r="D51" s="10"/>
      <c r="E51" s="15"/>
      <c r="F51" s="10"/>
      <c r="G51" s="10"/>
      <c r="H51" s="10">
        <f t="shared" si="7"/>
        <v>0</v>
      </c>
      <c r="I51" s="13"/>
      <c r="J51" s="13">
        <f t="shared" ref="J51" si="10">H51*I51</f>
        <v>0</v>
      </c>
      <c r="K51" s="13"/>
      <c r="L51" s="13"/>
      <c r="M51" s="13"/>
      <c r="N51" s="10">
        <f t="shared" si="8"/>
        <v>0</v>
      </c>
      <c r="O51" s="13" t="s">
        <v>67</v>
      </c>
      <c r="P51" s="13">
        <v>0.5</v>
      </c>
      <c r="Q51" s="10">
        <v>78</v>
      </c>
      <c r="R51" s="25">
        <f t="shared" si="9"/>
        <v>39</v>
      </c>
      <c r="S51" s="26"/>
      <c r="T51" s="23"/>
    </row>
    <row r="52" spans="1:20" ht="23.25" customHeight="1" x14ac:dyDescent="0.2">
      <c r="A52" s="10"/>
      <c r="B52" s="11"/>
      <c r="C52" s="16"/>
      <c r="D52" s="10"/>
      <c r="E52" s="15"/>
      <c r="F52" s="10"/>
      <c r="G52" s="10"/>
      <c r="H52" s="10">
        <f t="shared" si="7"/>
        <v>0</v>
      </c>
      <c r="I52" s="13"/>
      <c r="J52" s="13"/>
      <c r="K52" s="13"/>
      <c r="L52" s="13"/>
      <c r="M52" s="13"/>
      <c r="N52" s="10">
        <f t="shared" si="8"/>
        <v>0</v>
      </c>
      <c r="O52" s="13" t="s">
        <v>68</v>
      </c>
      <c r="P52" s="13">
        <v>30</v>
      </c>
      <c r="Q52" s="10">
        <v>0.8</v>
      </c>
      <c r="R52" s="25">
        <f t="shared" si="9"/>
        <v>24</v>
      </c>
      <c r="S52" s="26"/>
      <c r="T52" s="23"/>
    </row>
    <row r="53" spans="1:20" ht="23.25" customHeight="1" x14ac:dyDescent="0.2">
      <c r="A53" s="10"/>
      <c r="B53" s="11"/>
      <c r="C53" s="16"/>
      <c r="D53" s="10"/>
      <c r="E53" s="15"/>
      <c r="F53" s="10"/>
      <c r="G53" s="10"/>
      <c r="H53" s="10">
        <f t="shared" si="7"/>
        <v>0</v>
      </c>
      <c r="I53" s="13"/>
      <c r="J53" s="13">
        <f t="shared" ref="J53:J54" si="11">H53*I53</f>
        <v>0</v>
      </c>
      <c r="K53" s="13"/>
      <c r="L53" s="13"/>
      <c r="M53" s="13"/>
      <c r="N53" s="10">
        <f t="shared" si="8"/>
        <v>0</v>
      </c>
      <c r="O53" s="13"/>
      <c r="P53" s="13"/>
      <c r="Q53" s="10"/>
      <c r="R53" s="25">
        <f t="shared" si="9"/>
        <v>0</v>
      </c>
      <c r="S53" s="26"/>
      <c r="T53" s="23"/>
    </row>
    <row r="54" spans="1:20" ht="23.25" customHeight="1" x14ac:dyDescent="0.2">
      <c r="A54" s="10">
        <v>3</v>
      </c>
      <c r="B54" s="11" t="s">
        <v>69</v>
      </c>
      <c r="C54" s="16">
        <v>44760</v>
      </c>
      <c r="D54" s="10"/>
      <c r="E54" s="15" t="s">
        <v>70</v>
      </c>
      <c r="F54" s="10">
        <v>2</v>
      </c>
      <c r="G54" s="10">
        <v>1</v>
      </c>
      <c r="H54" s="10">
        <f t="shared" si="7"/>
        <v>2</v>
      </c>
      <c r="I54" s="13">
        <v>600</v>
      </c>
      <c r="J54" s="13">
        <f t="shared" si="11"/>
        <v>1200</v>
      </c>
      <c r="K54" s="13" t="s">
        <v>22</v>
      </c>
      <c r="L54" s="13">
        <v>0.5</v>
      </c>
      <c r="M54" s="13">
        <v>450</v>
      </c>
      <c r="N54" s="10">
        <f t="shared" si="8"/>
        <v>225</v>
      </c>
      <c r="O54" s="13" t="s">
        <v>64</v>
      </c>
      <c r="P54" s="13">
        <v>0.5</v>
      </c>
      <c r="Q54" s="10">
        <v>78</v>
      </c>
      <c r="R54" s="25">
        <f t="shared" si="9"/>
        <v>39</v>
      </c>
      <c r="S54" s="26"/>
      <c r="T54" s="23"/>
    </row>
    <row r="55" spans="1:20" ht="23.25" customHeight="1" x14ac:dyDescent="0.2">
      <c r="A55" s="10"/>
      <c r="B55" s="11"/>
      <c r="C55" s="16"/>
      <c r="D55" s="10"/>
      <c r="E55" s="15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5">
        <f t="shared" si="9"/>
        <v>0</v>
      </c>
      <c r="S55" s="23"/>
    </row>
    <row r="56" spans="1:20" x14ac:dyDescent="0.2">
      <c r="A56" s="10"/>
      <c r="B56" s="11"/>
      <c r="C56" s="10"/>
      <c r="D56" s="10"/>
      <c r="E56" s="10"/>
      <c r="F56" s="10"/>
      <c r="G56" s="10"/>
      <c r="H56" s="13">
        <f>F56*G56</f>
        <v>0</v>
      </c>
      <c r="I56" s="13"/>
      <c r="J56" s="13">
        <f t="shared" ref="J56" si="12">H56*I56</f>
        <v>0</v>
      </c>
      <c r="K56" s="13"/>
      <c r="L56" s="13"/>
      <c r="M56" s="13"/>
      <c r="N56" s="13">
        <f>L56*M56</f>
        <v>0</v>
      </c>
      <c r="O56" s="13"/>
      <c r="P56" s="13"/>
      <c r="Q56" s="13"/>
      <c r="R56" s="25">
        <f t="shared" si="9"/>
        <v>0</v>
      </c>
      <c r="S56" s="23"/>
    </row>
    <row r="57" spans="1:20" x14ac:dyDescent="0.2">
      <c r="A57" s="10"/>
      <c r="B57" s="11"/>
      <c r="C57" s="10"/>
      <c r="D57" s="10"/>
      <c r="E57" s="21" t="s">
        <v>26</v>
      </c>
      <c r="F57" s="10"/>
      <c r="G57" s="10"/>
      <c r="H57" s="22">
        <f>SUM(H47:H56)</f>
        <v>9.5</v>
      </c>
      <c r="I57" s="13"/>
      <c r="J57" s="22">
        <f>SUM(J48:J56)</f>
        <v>5700</v>
      </c>
      <c r="K57" s="13"/>
      <c r="L57" s="22">
        <f>SUM(L47:L56)</f>
        <v>1.5</v>
      </c>
      <c r="M57" s="13"/>
      <c r="N57" s="22">
        <f>SUM(N47:N56)</f>
        <v>675</v>
      </c>
      <c r="O57" s="13"/>
      <c r="P57" s="13"/>
      <c r="Q57" s="13"/>
      <c r="R57" s="22">
        <f>SUM(R47:R56)</f>
        <v>3859</v>
      </c>
      <c r="S57" s="14">
        <f>J57+N57+R57</f>
        <v>10234</v>
      </c>
    </row>
    <row r="58" spans="1:20" x14ac:dyDescent="0.2">
      <c r="A58" s="10"/>
      <c r="B58" s="11"/>
      <c r="C58" s="10"/>
      <c r="D58" s="10"/>
      <c r="E58" s="21" t="s">
        <v>26</v>
      </c>
      <c r="F58" s="10"/>
      <c r="G58" s="10"/>
      <c r="H58" s="22">
        <f>H12+H46+H57</f>
        <v>35.5</v>
      </c>
      <c r="I58" s="13"/>
      <c r="J58" s="22">
        <f>J12+J46+J57</f>
        <v>24300</v>
      </c>
      <c r="K58" s="13"/>
      <c r="L58" s="22">
        <f>L12+L46+L57</f>
        <v>4</v>
      </c>
      <c r="M58" s="13"/>
      <c r="N58" s="22">
        <f>N12+N46+N57</f>
        <v>1800</v>
      </c>
      <c r="O58" s="13"/>
      <c r="P58" s="13"/>
      <c r="Q58" s="13"/>
      <c r="R58" s="22">
        <f>R12+R46+R57</f>
        <v>39246.115000000005</v>
      </c>
      <c r="S58" s="22">
        <f>SUM(S5:S57)</f>
        <v>65346.115000000005</v>
      </c>
    </row>
    <row r="59" spans="1:20" x14ac:dyDescent="0.2">
      <c r="C59" s="19"/>
      <c r="O59" s="13"/>
      <c r="P59" s="13"/>
      <c r="R59" s="27">
        <f>J58+N58+R58</f>
        <v>65346.115000000005</v>
      </c>
      <c r="S59" s="27" t="s">
        <v>0</v>
      </c>
    </row>
    <row r="62" spans="1:20" ht="20.25" x14ac:dyDescent="0.3">
      <c r="F62" t="s">
        <v>0</v>
      </c>
      <c r="H62" s="1" t="s">
        <v>71</v>
      </c>
    </row>
    <row r="64" spans="1:20" ht="12.75" customHeight="1" x14ac:dyDescent="0.2">
      <c r="A64" s="2" t="s">
        <v>2</v>
      </c>
      <c r="B64" s="2" t="s">
        <v>3</v>
      </c>
      <c r="C64" s="2" t="s">
        <v>4</v>
      </c>
      <c r="D64" s="2" t="s">
        <v>5</v>
      </c>
      <c r="E64" s="2" t="s">
        <v>6</v>
      </c>
      <c r="F64" s="3" t="s">
        <v>7</v>
      </c>
      <c r="G64" s="3" t="s">
        <v>8</v>
      </c>
      <c r="H64" s="4" t="s">
        <v>9</v>
      </c>
      <c r="I64" s="4"/>
      <c r="J64" s="4"/>
      <c r="K64" s="2"/>
      <c r="L64" s="4" t="s">
        <v>10</v>
      </c>
      <c r="M64" s="4"/>
      <c r="N64" s="4"/>
      <c r="O64" s="4" t="s">
        <v>11</v>
      </c>
      <c r="P64" s="4"/>
      <c r="Q64" s="4"/>
      <c r="R64" s="4"/>
    </row>
    <row r="65" spans="1:19" ht="25.5" x14ac:dyDescent="0.2">
      <c r="A65" s="5"/>
      <c r="B65" s="5"/>
      <c r="C65" s="5"/>
      <c r="D65" s="5"/>
      <c r="E65" s="5"/>
      <c r="F65" s="6"/>
      <c r="G65" s="6"/>
      <c r="H65" s="7" t="s">
        <v>12</v>
      </c>
      <c r="I65" s="8" t="s">
        <v>13</v>
      </c>
      <c r="J65" s="7" t="s">
        <v>14</v>
      </c>
      <c r="K65" s="9"/>
      <c r="L65" s="7" t="s">
        <v>12</v>
      </c>
      <c r="M65" s="7" t="s">
        <v>15</v>
      </c>
      <c r="N65" s="7" t="s">
        <v>14</v>
      </c>
      <c r="O65" s="8" t="s">
        <v>16</v>
      </c>
      <c r="P65" s="7" t="s">
        <v>12</v>
      </c>
      <c r="Q65" s="7" t="s">
        <v>15</v>
      </c>
      <c r="R65" s="7" t="s">
        <v>14</v>
      </c>
    </row>
    <row r="66" spans="1:19" ht="15.75" x14ac:dyDescent="0.25">
      <c r="A66" s="10"/>
      <c r="B66" s="11"/>
      <c r="C66" s="10"/>
      <c r="D66" s="11"/>
      <c r="E66" s="12" t="s">
        <v>72</v>
      </c>
      <c r="F66" s="10"/>
      <c r="G66" s="10"/>
      <c r="H66" s="13">
        <f>F66*G66</f>
        <v>0</v>
      </c>
      <c r="I66" s="13"/>
      <c r="J66" s="13">
        <f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>P66*Q66</f>
        <v>0</v>
      </c>
      <c r="S66" s="14"/>
    </row>
    <row r="67" spans="1:19" ht="15" x14ac:dyDescent="0.2">
      <c r="A67" s="10"/>
      <c r="B67" s="11"/>
      <c r="C67" s="10"/>
      <c r="D67" s="10"/>
      <c r="E67" s="15" t="s">
        <v>18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 t="shared" ref="R67:R69" si="13">P67*Q67</f>
        <v>0</v>
      </c>
      <c r="S67" s="14"/>
    </row>
    <row r="68" spans="1:19" ht="51" x14ac:dyDescent="0.2">
      <c r="A68" s="10">
        <v>1</v>
      </c>
      <c r="B68" s="11" t="s">
        <v>73</v>
      </c>
      <c r="C68" s="16">
        <v>44776</v>
      </c>
      <c r="D68" s="10" t="s">
        <v>20</v>
      </c>
      <c r="E68" s="17" t="s">
        <v>74</v>
      </c>
      <c r="F68" s="10">
        <v>0.5</v>
      </c>
      <c r="G68" s="10">
        <v>2</v>
      </c>
      <c r="H68" s="13">
        <f>F68*G68</f>
        <v>1</v>
      </c>
      <c r="I68" s="13">
        <v>600</v>
      </c>
      <c r="J68" s="13">
        <f>H68*I68</f>
        <v>600</v>
      </c>
      <c r="K68" s="13" t="s">
        <v>22</v>
      </c>
      <c r="L68" s="13">
        <v>0.5</v>
      </c>
      <c r="M68" s="13">
        <v>450</v>
      </c>
      <c r="N68" s="13">
        <f>L68*M68</f>
        <v>225</v>
      </c>
      <c r="O68" s="13" t="s">
        <v>75</v>
      </c>
      <c r="P68" s="13">
        <v>2</v>
      </c>
      <c r="Q68" s="13">
        <v>30</v>
      </c>
      <c r="R68" s="13">
        <f>P68*Q68</f>
        <v>60</v>
      </c>
      <c r="S68" s="18"/>
    </row>
    <row r="69" spans="1:19" x14ac:dyDescent="0.2">
      <c r="A69" s="10"/>
      <c r="B69" s="11"/>
      <c r="C69" s="10"/>
      <c r="D69" s="10"/>
      <c r="E69" s="10"/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 t="shared" si="13"/>
        <v>0</v>
      </c>
      <c r="S69" s="18"/>
    </row>
    <row r="70" spans="1:19" x14ac:dyDescent="0.2">
      <c r="A70" s="10"/>
      <c r="B70" s="11"/>
      <c r="C70" s="10"/>
      <c r="D70" s="10"/>
      <c r="E70" s="21" t="s">
        <v>26</v>
      </c>
      <c r="F70" s="10"/>
      <c r="G70" s="10"/>
      <c r="H70" s="22">
        <f>SUM(H66:H69)</f>
        <v>1</v>
      </c>
      <c r="I70" s="13"/>
      <c r="J70" s="22">
        <f>SUM(J66:J69)</f>
        <v>600</v>
      </c>
      <c r="K70" s="13"/>
      <c r="L70" s="22">
        <f>SUM(L66:L69)</f>
        <v>0.5</v>
      </c>
      <c r="M70" s="13"/>
      <c r="N70" s="22">
        <f>SUM(N66:N69)</f>
        <v>225</v>
      </c>
      <c r="O70" s="13"/>
      <c r="P70" s="13"/>
      <c r="Q70" s="13"/>
      <c r="R70" s="22">
        <f>SUM(R66:R69)</f>
        <v>60</v>
      </c>
      <c r="S70" s="14">
        <f>J70+N70+R70</f>
        <v>885</v>
      </c>
    </row>
    <row r="71" spans="1:19" ht="15" x14ac:dyDescent="0.2">
      <c r="A71" s="10" t="s">
        <v>0</v>
      </c>
      <c r="B71" s="11"/>
      <c r="C71" s="10"/>
      <c r="D71" s="10"/>
      <c r="E71" s="15" t="s">
        <v>27</v>
      </c>
      <c r="F71" s="10"/>
      <c r="G71" s="10"/>
      <c r="H71" s="13">
        <f>F71*G71</f>
        <v>0</v>
      </c>
      <c r="I71" s="13"/>
      <c r="J71" s="13">
        <f>H71*I71</f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>P71</f>
        <v>0</v>
      </c>
      <c r="S71" s="23"/>
    </row>
    <row r="72" spans="1:19" ht="15" x14ac:dyDescent="0.2">
      <c r="A72" s="10"/>
      <c r="B72" s="11"/>
      <c r="C72" s="16"/>
      <c r="D72" s="10"/>
      <c r="E72" s="15" t="s">
        <v>76</v>
      </c>
      <c r="F72" s="10"/>
      <c r="G72" s="10"/>
      <c r="H72" s="13">
        <f t="shared" ref="H72:H74" si="14">F72*G72</f>
        <v>0</v>
      </c>
      <c r="I72" s="13"/>
      <c r="J72" s="13">
        <f>H72*I72</f>
        <v>0</v>
      </c>
      <c r="K72" s="13"/>
      <c r="L72" s="13"/>
      <c r="M72" s="13"/>
      <c r="N72" s="13">
        <f t="shared" ref="N72:N73" si="15">L72*M72</f>
        <v>0</v>
      </c>
      <c r="O72" s="13"/>
      <c r="P72" s="13"/>
      <c r="Q72" s="13"/>
      <c r="R72" s="13">
        <f>P72*Q72</f>
        <v>0</v>
      </c>
      <c r="S72" s="23"/>
    </row>
    <row r="73" spans="1:19" ht="15" x14ac:dyDescent="0.2">
      <c r="A73" s="10"/>
      <c r="B73" s="11"/>
      <c r="C73" s="10"/>
      <c r="D73" s="10"/>
      <c r="E73" s="15"/>
      <c r="F73" s="10"/>
      <c r="G73" s="10"/>
      <c r="H73" s="13">
        <f t="shared" si="14"/>
        <v>0</v>
      </c>
      <c r="I73" s="13"/>
      <c r="J73" s="13">
        <f>H73*I73</f>
        <v>0</v>
      </c>
      <c r="K73" s="13"/>
      <c r="L73" s="13"/>
      <c r="M73" s="13"/>
      <c r="N73" s="13">
        <f t="shared" si="15"/>
        <v>0</v>
      </c>
      <c r="O73" s="13"/>
      <c r="P73" s="13"/>
      <c r="Q73" s="13"/>
      <c r="R73" s="13">
        <f t="shared" ref="R73:R74" si="16">P73*Q73</f>
        <v>0</v>
      </c>
      <c r="S73" s="23"/>
    </row>
    <row r="74" spans="1:19" x14ac:dyDescent="0.2">
      <c r="A74" s="10"/>
      <c r="B74" s="11"/>
      <c r="C74" s="10"/>
      <c r="D74" s="10"/>
      <c r="E74" s="10"/>
      <c r="F74" s="10"/>
      <c r="G74" s="10"/>
      <c r="H74" s="13">
        <f t="shared" si="14"/>
        <v>0</v>
      </c>
      <c r="I74" s="13"/>
      <c r="J74" s="13">
        <f t="shared" ref="J74" si="17"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si="16"/>
        <v>0</v>
      </c>
      <c r="S74" s="14"/>
    </row>
    <row r="75" spans="1:19" x14ac:dyDescent="0.2">
      <c r="A75" s="10"/>
      <c r="B75" s="11"/>
      <c r="C75" s="10"/>
      <c r="D75" s="10"/>
      <c r="E75" s="21" t="s">
        <v>26</v>
      </c>
      <c r="F75" s="10"/>
      <c r="G75" s="10"/>
      <c r="H75" s="22">
        <f>SUM(H71:H74)</f>
        <v>0</v>
      </c>
      <c r="I75" s="13"/>
      <c r="J75" s="22">
        <f>SUM(J71:J74)</f>
        <v>0</v>
      </c>
      <c r="K75" s="13"/>
      <c r="L75" s="22">
        <f>SUM(L71:L74)</f>
        <v>0</v>
      </c>
      <c r="M75" s="13"/>
      <c r="N75" s="22">
        <f>SUM(N71:N74)</f>
        <v>0</v>
      </c>
      <c r="O75" s="13"/>
      <c r="P75" s="13"/>
      <c r="Q75" s="13"/>
      <c r="R75" s="22">
        <f>SUM(R71:R74)</f>
        <v>0</v>
      </c>
      <c r="S75" s="14">
        <f>J75+N75+R75</f>
        <v>0</v>
      </c>
    </row>
    <row r="76" spans="1:19" ht="15" x14ac:dyDescent="0.2">
      <c r="A76" s="10"/>
      <c r="B76" s="11"/>
      <c r="C76" s="10"/>
      <c r="D76" s="10"/>
      <c r="E76" s="15" t="s">
        <v>61</v>
      </c>
      <c r="F76" s="10"/>
      <c r="G76" s="10"/>
      <c r="H76" s="13">
        <f>F76*G76</f>
        <v>0</v>
      </c>
      <c r="I76" s="13"/>
      <c r="J76" s="13">
        <f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>P76*Q76</f>
        <v>0</v>
      </c>
      <c r="S76" s="23"/>
    </row>
    <row r="77" spans="1:19" ht="15" x14ac:dyDescent="0.2">
      <c r="A77" s="10"/>
      <c r="B77" s="11"/>
      <c r="C77" s="16"/>
      <c r="D77" s="10"/>
      <c r="E77" s="15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23"/>
    </row>
    <row r="78" spans="1:19" ht="15" x14ac:dyDescent="0.2">
      <c r="A78" s="10"/>
      <c r="B78" s="11"/>
      <c r="C78" s="16"/>
      <c r="D78" s="10"/>
      <c r="E78" s="15"/>
      <c r="F78" s="10"/>
      <c r="G78" s="10"/>
      <c r="H78" s="13">
        <f>F78*G78</f>
        <v>0</v>
      </c>
      <c r="I78" s="13"/>
      <c r="J78" s="13">
        <f t="shared" ref="J78:J79" si="18"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ref="R78:R79" si="19">P78*Q78</f>
        <v>0</v>
      </c>
      <c r="S78" s="23"/>
    </row>
    <row r="79" spans="1:19" x14ac:dyDescent="0.2">
      <c r="A79" s="10"/>
      <c r="B79" s="11"/>
      <c r="C79" s="10"/>
      <c r="D79" s="10"/>
      <c r="E79" s="10"/>
      <c r="F79" s="10"/>
      <c r="G79" s="10"/>
      <c r="H79" s="13">
        <f>F79*G79</f>
        <v>0</v>
      </c>
      <c r="I79" s="13"/>
      <c r="J79" s="13">
        <f t="shared" si="18"/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 t="shared" si="19"/>
        <v>0</v>
      </c>
      <c r="S79" s="23"/>
    </row>
    <row r="80" spans="1:19" x14ac:dyDescent="0.2">
      <c r="A80" s="10"/>
      <c r="B80" s="11"/>
      <c r="C80" s="10"/>
      <c r="D80" s="10"/>
      <c r="E80" s="21" t="s">
        <v>26</v>
      </c>
      <c r="F80" s="10"/>
      <c r="G80" s="10"/>
      <c r="H80" s="22">
        <f>SUM(H76:H79)</f>
        <v>0</v>
      </c>
      <c r="I80" s="13"/>
      <c r="J80" s="22">
        <f>SUM(J77:J79)</f>
        <v>0</v>
      </c>
      <c r="K80" s="13"/>
      <c r="L80" s="22">
        <f>SUM(L76:L79)</f>
        <v>0</v>
      </c>
      <c r="M80" s="13"/>
      <c r="N80" s="22">
        <f>SUM(N76:N79)</f>
        <v>0</v>
      </c>
      <c r="O80" s="13"/>
      <c r="P80" s="13"/>
      <c r="Q80" s="13"/>
      <c r="R80" s="22">
        <f>SUM(R76:R79)</f>
        <v>0</v>
      </c>
      <c r="S80" s="14">
        <f>J80+N80+R80</f>
        <v>0</v>
      </c>
    </row>
    <row r="81" spans="1:19" x14ac:dyDescent="0.2">
      <c r="A81" s="10"/>
      <c r="B81" s="11"/>
      <c r="C81" s="10"/>
      <c r="D81" s="10"/>
      <c r="E81" s="21" t="s">
        <v>26</v>
      </c>
      <c r="F81" s="10"/>
      <c r="G81" s="10"/>
      <c r="H81" s="22">
        <f>H70+H75+H80</f>
        <v>1</v>
      </c>
      <c r="I81" s="13"/>
      <c r="J81" s="22">
        <f>J70+J75+J80</f>
        <v>600</v>
      </c>
      <c r="K81" s="13"/>
      <c r="L81" s="22">
        <f>L70+L75+L80</f>
        <v>0.5</v>
      </c>
      <c r="M81" s="13"/>
      <c r="N81" s="22">
        <f>N70+N75+N80</f>
        <v>225</v>
      </c>
      <c r="O81" s="13"/>
      <c r="P81" s="13"/>
      <c r="Q81" s="13"/>
      <c r="R81" s="22">
        <f>R70+R75+R80</f>
        <v>60</v>
      </c>
      <c r="S81" s="22">
        <f>SUM(S66:S80)</f>
        <v>885</v>
      </c>
    </row>
    <row r="82" spans="1:19" x14ac:dyDescent="0.2">
      <c r="C82" s="19"/>
      <c r="R82" s="27">
        <f>J81+N81+R81</f>
        <v>885</v>
      </c>
      <c r="S82" s="27" t="s">
        <v>0</v>
      </c>
    </row>
    <row r="84" spans="1:19" ht="20.25" x14ac:dyDescent="0.3">
      <c r="F84" t="s">
        <v>0</v>
      </c>
      <c r="H84" s="1" t="s">
        <v>77</v>
      </c>
    </row>
    <row r="86" spans="1:19" x14ac:dyDescent="0.2">
      <c r="A86" s="2" t="s">
        <v>2</v>
      </c>
      <c r="B86" s="2" t="s">
        <v>3</v>
      </c>
      <c r="C86" s="2" t="s">
        <v>4</v>
      </c>
      <c r="D86" s="2" t="s">
        <v>5</v>
      </c>
      <c r="E86" s="2" t="s">
        <v>6</v>
      </c>
      <c r="F86" s="3" t="s">
        <v>7</v>
      </c>
      <c r="G86" s="3" t="s">
        <v>8</v>
      </c>
      <c r="H86" s="4" t="s">
        <v>9</v>
      </c>
      <c r="I86" s="4"/>
      <c r="J86" s="4"/>
      <c r="K86" s="2"/>
      <c r="L86" s="4" t="s">
        <v>10</v>
      </c>
      <c r="M86" s="4"/>
      <c r="N86" s="4"/>
      <c r="O86" s="4" t="s">
        <v>11</v>
      </c>
      <c r="P86" s="4"/>
      <c r="Q86" s="4"/>
      <c r="R86" s="4"/>
    </row>
    <row r="87" spans="1:19" ht="25.5" x14ac:dyDescent="0.2">
      <c r="A87" s="5"/>
      <c r="B87" s="5"/>
      <c r="C87" s="5"/>
      <c r="D87" s="5"/>
      <c r="E87" s="5"/>
      <c r="F87" s="6"/>
      <c r="G87" s="6"/>
      <c r="H87" s="7" t="s">
        <v>12</v>
      </c>
      <c r="I87" s="8" t="s">
        <v>13</v>
      </c>
      <c r="J87" s="7" t="s">
        <v>14</v>
      </c>
      <c r="K87" s="9"/>
      <c r="L87" s="7" t="s">
        <v>12</v>
      </c>
      <c r="M87" s="7" t="s">
        <v>15</v>
      </c>
      <c r="N87" s="7" t="s">
        <v>14</v>
      </c>
      <c r="O87" s="8" t="s">
        <v>16</v>
      </c>
      <c r="P87" s="7" t="s">
        <v>12</v>
      </c>
      <c r="Q87" s="7" t="s">
        <v>15</v>
      </c>
      <c r="R87" s="7" t="s">
        <v>14</v>
      </c>
    </row>
    <row r="88" spans="1:19" ht="15.75" x14ac:dyDescent="0.25">
      <c r="A88" s="10"/>
      <c r="B88" s="11"/>
      <c r="C88" s="10"/>
      <c r="D88" s="11"/>
      <c r="E88" s="12" t="s">
        <v>78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P88*Q88</f>
        <v>0</v>
      </c>
      <c r="S88" s="14"/>
    </row>
    <row r="89" spans="1:19" ht="15" x14ac:dyDescent="0.2">
      <c r="A89" s="10"/>
      <c r="B89" s="11"/>
      <c r="C89" s="10"/>
      <c r="D89" s="10"/>
      <c r="E89" s="15" t="s">
        <v>18</v>
      </c>
      <c r="F89" s="10"/>
      <c r="G89" s="10"/>
      <c r="H89" s="13">
        <f>F89*G89</f>
        <v>0</v>
      </c>
      <c r="I89" s="13"/>
      <c r="J89" s="13">
        <f>H89*I89</f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 t="shared" ref="R89:R91" si="20">P89*Q89</f>
        <v>0</v>
      </c>
      <c r="S89" s="14"/>
    </row>
    <row r="90" spans="1:19" ht="15" x14ac:dyDescent="0.2">
      <c r="A90" s="10"/>
      <c r="B90" s="11"/>
      <c r="C90" s="16"/>
      <c r="D90" s="10"/>
      <c r="E90" s="17"/>
      <c r="F90" s="10"/>
      <c r="G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8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>F91*G91</f>
        <v>0</v>
      </c>
      <c r="I91" s="13"/>
      <c r="J91" s="13">
        <f>H91*I91</f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20"/>
        <v>0</v>
      </c>
      <c r="S91" s="18"/>
    </row>
    <row r="92" spans="1:19" x14ac:dyDescent="0.2">
      <c r="A92" s="10"/>
      <c r="B92" s="11"/>
      <c r="C92" s="10"/>
      <c r="D92" s="10"/>
      <c r="E92" s="21" t="s">
        <v>26</v>
      </c>
      <c r="F92" s="10"/>
      <c r="G92" s="10"/>
      <c r="H92" s="22">
        <f>SUM(H88:H91)</f>
        <v>0</v>
      </c>
      <c r="I92" s="13"/>
      <c r="J92" s="22">
        <f>SUM(J88:J91)</f>
        <v>0</v>
      </c>
      <c r="K92" s="13"/>
      <c r="L92" s="22">
        <f>SUM(L88:L91)</f>
        <v>0</v>
      </c>
      <c r="M92" s="13"/>
      <c r="N92" s="22">
        <f>SUM(N88:N91)</f>
        <v>0</v>
      </c>
      <c r="O92" s="13"/>
      <c r="P92" s="13"/>
      <c r="Q92" s="13"/>
      <c r="R92" s="22">
        <f>SUM(R88:R91)</f>
        <v>0</v>
      </c>
      <c r="S92" s="14">
        <f>J92+N92+R92</f>
        <v>0</v>
      </c>
    </row>
    <row r="93" spans="1:19" ht="15" x14ac:dyDescent="0.2">
      <c r="A93" s="10" t="s">
        <v>0</v>
      </c>
      <c r="B93" s="11"/>
      <c r="C93" s="10"/>
      <c r="D93" s="10"/>
      <c r="E93" s="15" t="s">
        <v>27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</f>
        <v>0</v>
      </c>
      <c r="S93" s="23"/>
    </row>
    <row r="94" spans="1:19" ht="15" x14ac:dyDescent="0.2">
      <c r="A94" s="10"/>
      <c r="B94" s="11"/>
      <c r="C94" s="16"/>
      <c r="D94" s="10"/>
      <c r="E94" s="15" t="s">
        <v>76</v>
      </c>
      <c r="F94" s="10"/>
      <c r="G94" s="10"/>
      <c r="H94" s="13">
        <f t="shared" ref="H94:H96" si="21">F94*G94</f>
        <v>0</v>
      </c>
      <c r="I94" s="13"/>
      <c r="J94" s="13">
        <f>H94*I94</f>
        <v>0</v>
      </c>
      <c r="K94" s="13"/>
      <c r="L94" s="13"/>
      <c r="M94" s="13"/>
      <c r="N94" s="13">
        <f t="shared" ref="N94:N95" si="22">L94*M94</f>
        <v>0</v>
      </c>
      <c r="O94" s="13"/>
      <c r="P94" s="13"/>
      <c r="Q94" s="13"/>
      <c r="R94" s="13">
        <f>P94*Q94</f>
        <v>0</v>
      </c>
      <c r="S94" s="23"/>
    </row>
    <row r="95" spans="1:19" ht="15" x14ac:dyDescent="0.2">
      <c r="A95" s="10"/>
      <c r="B95" s="11"/>
      <c r="C95" s="10"/>
      <c r="D95" s="10"/>
      <c r="E95" s="15"/>
      <c r="F95" s="10"/>
      <c r="G95" s="10"/>
      <c r="H95" s="13">
        <f t="shared" si="21"/>
        <v>0</v>
      </c>
      <c r="I95" s="13"/>
      <c r="J95" s="13">
        <f>H95*I95</f>
        <v>0</v>
      </c>
      <c r="K95" s="13"/>
      <c r="L95" s="13"/>
      <c r="M95" s="13"/>
      <c r="N95" s="13">
        <f t="shared" si="22"/>
        <v>0</v>
      </c>
      <c r="O95" s="13"/>
      <c r="P95" s="13"/>
      <c r="Q95" s="13"/>
      <c r="R95" s="13">
        <f t="shared" ref="R95:R96" si="23">P95*Q95</f>
        <v>0</v>
      </c>
      <c r="S95" s="23"/>
    </row>
    <row r="96" spans="1:19" x14ac:dyDescent="0.2">
      <c r="A96" s="10"/>
      <c r="B96" s="11"/>
      <c r="C96" s="10"/>
      <c r="D96" s="10"/>
      <c r="E96" s="10"/>
      <c r="F96" s="10"/>
      <c r="G96" s="10"/>
      <c r="H96" s="13">
        <f t="shared" si="21"/>
        <v>0</v>
      </c>
      <c r="I96" s="13"/>
      <c r="J96" s="13">
        <f t="shared" ref="J96" si="24"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 t="shared" si="23"/>
        <v>0</v>
      </c>
      <c r="S96" s="14"/>
    </row>
    <row r="97" spans="1:19" x14ac:dyDescent="0.2">
      <c r="A97" s="10"/>
      <c r="B97" s="11"/>
      <c r="C97" s="10"/>
      <c r="D97" s="10"/>
      <c r="E97" s="21" t="s">
        <v>26</v>
      </c>
      <c r="F97" s="10"/>
      <c r="G97" s="10"/>
      <c r="H97" s="22">
        <f>SUM(H93:H96)</f>
        <v>0</v>
      </c>
      <c r="I97" s="13"/>
      <c r="J97" s="22">
        <f>SUM(J93:J96)</f>
        <v>0</v>
      </c>
      <c r="K97" s="13"/>
      <c r="L97" s="22">
        <f>SUM(L93:L96)</f>
        <v>0</v>
      </c>
      <c r="M97" s="13"/>
      <c r="N97" s="22">
        <f>SUM(N93:N96)</f>
        <v>0</v>
      </c>
      <c r="O97" s="13"/>
      <c r="P97" s="13"/>
      <c r="Q97" s="13"/>
      <c r="R97" s="22">
        <f>SUM(R93:R96)</f>
        <v>0</v>
      </c>
      <c r="S97" s="14">
        <f>J97+N97+R97</f>
        <v>0</v>
      </c>
    </row>
    <row r="98" spans="1:19" ht="15" x14ac:dyDescent="0.2">
      <c r="A98" s="10"/>
      <c r="B98" s="11"/>
      <c r="C98" s="10"/>
      <c r="D98" s="10"/>
      <c r="E98" s="15" t="s">
        <v>61</v>
      </c>
      <c r="F98" s="10"/>
      <c r="G98" s="10"/>
      <c r="H98" s="13">
        <f>F98*G98</f>
        <v>0</v>
      </c>
      <c r="I98" s="13"/>
      <c r="J98" s="13">
        <f>H98*I98</f>
        <v>0</v>
      </c>
      <c r="K98" s="13"/>
      <c r="L98" s="13"/>
      <c r="M98" s="13"/>
      <c r="N98" s="13">
        <f>L98*M98</f>
        <v>0</v>
      </c>
      <c r="O98" s="13"/>
      <c r="P98" s="13"/>
      <c r="Q98" s="13"/>
      <c r="R98" s="13">
        <f>P98*Q98</f>
        <v>0</v>
      </c>
      <c r="S98" s="23"/>
    </row>
    <row r="99" spans="1:19" ht="76.5" x14ac:dyDescent="0.2">
      <c r="A99" s="10"/>
      <c r="B99" s="11" t="s">
        <v>79</v>
      </c>
      <c r="C99" s="16">
        <v>44810</v>
      </c>
      <c r="D99" s="10"/>
      <c r="E99" s="15" t="s">
        <v>80</v>
      </c>
      <c r="F99" s="10">
        <v>2</v>
      </c>
      <c r="G99" s="10">
        <v>1</v>
      </c>
      <c r="H99" s="13">
        <f>F99*G99</f>
        <v>2</v>
      </c>
      <c r="I99" s="13">
        <v>600</v>
      </c>
      <c r="J99" s="13">
        <f>H99*I99</f>
        <v>1200</v>
      </c>
      <c r="K99" s="13" t="s">
        <v>22</v>
      </c>
      <c r="L99" s="13">
        <v>0.5</v>
      </c>
      <c r="M99" s="13">
        <v>450</v>
      </c>
      <c r="N99" s="13">
        <f>L99*M99</f>
        <v>225</v>
      </c>
      <c r="O99" s="13" t="s">
        <v>67</v>
      </c>
      <c r="P99" s="13">
        <v>0.5</v>
      </c>
      <c r="Q99" s="13">
        <v>78</v>
      </c>
      <c r="R99" s="13">
        <f>P99*Q99</f>
        <v>39</v>
      </c>
      <c r="S99" s="23"/>
    </row>
    <row r="100" spans="1:19" ht="15" x14ac:dyDescent="0.2">
      <c r="A100" s="10"/>
      <c r="B100" s="11"/>
      <c r="C100" s="16"/>
      <c r="D100" s="10"/>
      <c r="E100" s="15"/>
      <c r="F100" s="10"/>
      <c r="G100" s="10"/>
      <c r="H100" s="13"/>
      <c r="I100" s="13"/>
      <c r="J100" s="13"/>
      <c r="K100" s="13"/>
      <c r="L100" s="13"/>
      <c r="M100" s="13"/>
      <c r="N100" s="13"/>
      <c r="O100" s="13" t="s">
        <v>81</v>
      </c>
      <c r="P100" s="13">
        <v>1</v>
      </c>
      <c r="Q100" s="13">
        <v>286</v>
      </c>
      <c r="R100" s="13">
        <f t="shared" ref="R100:R103" si="25">P100*Q100</f>
        <v>286</v>
      </c>
      <c r="S100" s="23"/>
    </row>
    <row r="101" spans="1:19" ht="15" x14ac:dyDescent="0.2">
      <c r="A101" s="10"/>
      <c r="B101" s="11"/>
      <c r="C101" s="16"/>
      <c r="D101" s="10"/>
      <c r="E101" s="15"/>
      <c r="F101" s="10"/>
      <c r="G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f t="shared" si="25"/>
        <v>0</v>
      </c>
      <c r="S101" s="23"/>
    </row>
    <row r="102" spans="1:19" ht="15" x14ac:dyDescent="0.2">
      <c r="A102" s="10"/>
      <c r="B102" s="11"/>
      <c r="C102" s="16"/>
      <c r="D102" s="10"/>
      <c r="E102" s="15"/>
      <c r="F102" s="10"/>
      <c r="G102" s="10"/>
      <c r="H102" s="13">
        <f>F102*G102</f>
        <v>0</v>
      </c>
      <c r="I102" s="13"/>
      <c r="J102" s="13">
        <f t="shared" ref="J102:J103" si="26"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 t="shared" si="25"/>
        <v>0</v>
      </c>
      <c r="S102" s="23"/>
    </row>
    <row r="103" spans="1:19" x14ac:dyDescent="0.2">
      <c r="A103" s="10"/>
      <c r="B103" s="11"/>
      <c r="C103" s="10"/>
      <c r="D103" s="10"/>
      <c r="E103" s="10"/>
      <c r="F103" s="10"/>
      <c r="G103" s="10"/>
      <c r="H103" s="13">
        <f>F103*G103</f>
        <v>0</v>
      </c>
      <c r="I103" s="13"/>
      <c r="J103" s="13">
        <f t="shared" si="26"/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 t="shared" si="25"/>
        <v>0</v>
      </c>
      <c r="S103" s="23"/>
    </row>
    <row r="104" spans="1:19" x14ac:dyDescent="0.2">
      <c r="A104" s="10"/>
      <c r="B104" s="11"/>
      <c r="C104" s="10"/>
      <c r="D104" s="10"/>
      <c r="E104" s="21" t="s">
        <v>26</v>
      </c>
      <c r="F104" s="10"/>
      <c r="G104" s="10"/>
      <c r="H104" s="22">
        <f>SUM(H98:H103)</f>
        <v>2</v>
      </c>
      <c r="I104" s="13"/>
      <c r="J104" s="22">
        <f>SUM(J99:J103)</f>
        <v>1200</v>
      </c>
      <c r="K104" s="13"/>
      <c r="L104" s="22">
        <f>SUM(L98:L103)</f>
        <v>0.5</v>
      </c>
      <c r="M104" s="13"/>
      <c r="N104" s="22">
        <f>SUM(N98:N103)</f>
        <v>225</v>
      </c>
      <c r="O104" s="13"/>
      <c r="P104" s="13"/>
      <c r="Q104" s="13"/>
      <c r="R104" s="22">
        <f>SUM(R98:R103)</f>
        <v>325</v>
      </c>
      <c r="S104" s="14">
        <f>J104+N104+R104</f>
        <v>1750</v>
      </c>
    </row>
    <row r="105" spans="1:19" x14ac:dyDescent="0.2">
      <c r="A105" s="10"/>
      <c r="B105" s="11"/>
      <c r="C105" s="10"/>
      <c r="D105" s="10"/>
      <c r="E105" s="21" t="s">
        <v>26</v>
      </c>
      <c r="F105" s="10"/>
      <c r="G105" s="10"/>
      <c r="H105" s="22">
        <f>H92+H97+H104</f>
        <v>2</v>
      </c>
      <c r="I105" s="13"/>
      <c r="J105" s="22">
        <f>J92+J97+J104</f>
        <v>1200</v>
      </c>
      <c r="K105" s="13"/>
      <c r="L105" s="22">
        <f>L92+L97+L104</f>
        <v>0.5</v>
      </c>
      <c r="M105" s="13"/>
      <c r="N105" s="22">
        <f>N92+N97+N104</f>
        <v>225</v>
      </c>
      <c r="O105" s="13"/>
      <c r="P105" s="13"/>
      <c r="Q105" s="13"/>
      <c r="R105" s="22">
        <f>R92+R97+R104</f>
        <v>325</v>
      </c>
      <c r="S105" s="22">
        <f>SUM(S88:S104)</f>
        <v>1750</v>
      </c>
    </row>
    <row r="106" spans="1:19" x14ac:dyDescent="0.2">
      <c r="B106" s="11"/>
      <c r="C106" s="19"/>
      <c r="R106" s="27">
        <f>J105+N105+R105</f>
        <v>1750</v>
      </c>
      <c r="S106" s="27" t="s">
        <v>0</v>
      </c>
    </row>
    <row r="107" spans="1:19" x14ac:dyDescent="0.2">
      <c r="B107" s="11"/>
    </row>
    <row r="108" spans="1:19" ht="20.25" x14ac:dyDescent="0.3">
      <c r="F108" t="s">
        <v>0</v>
      </c>
      <c r="H108" s="1" t="s">
        <v>82</v>
      </c>
    </row>
    <row r="110" spans="1:19" x14ac:dyDescent="0.2">
      <c r="A110" s="2" t="s">
        <v>2</v>
      </c>
      <c r="B110" s="2" t="s">
        <v>3</v>
      </c>
      <c r="C110" s="2" t="s">
        <v>4</v>
      </c>
      <c r="D110" s="2" t="s">
        <v>5</v>
      </c>
      <c r="E110" s="2" t="s">
        <v>6</v>
      </c>
      <c r="F110" s="3" t="s">
        <v>7</v>
      </c>
      <c r="G110" s="3" t="s">
        <v>8</v>
      </c>
      <c r="H110" s="4" t="s">
        <v>9</v>
      </c>
      <c r="I110" s="4"/>
      <c r="J110" s="4"/>
      <c r="K110" s="2"/>
      <c r="L110" s="4" t="s">
        <v>10</v>
      </c>
      <c r="M110" s="4"/>
      <c r="N110" s="4"/>
      <c r="O110" s="4" t="s">
        <v>11</v>
      </c>
      <c r="P110" s="4"/>
      <c r="Q110" s="4"/>
      <c r="R110" s="4"/>
    </row>
    <row r="111" spans="1:19" ht="25.5" x14ac:dyDescent="0.2">
      <c r="A111" s="5"/>
      <c r="B111" s="5"/>
      <c r="C111" s="5"/>
      <c r="D111" s="5"/>
      <c r="E111" s="5"/>
      <c r="F111" s="6"/>
      <c r="G111" s="6"/>
      <c r="H111" s="7" t="s">
        <v>12</v>
      </c>
      <c r="I111" s="8" t="s">
        <v>13</v>
      </c>
      <c r="J111" s="7" t="s">
        <v>14</v>
      </c>
      <c r="K111" s="9"/>
      <c r="L111" s="7" t="s">
        <v>12</v>
      </c>
      <c r="M111" s="7" t="s">
        <v>15</v>
      </c>
      <c r="N111" s="7" t="s">
        <v>14</v>
      </c>
      <c r="O111" s="8" t="s">
        <v>16</v>
      </c>
      <c r="P111" s="7" t="s">
        <v>12</v>
      </c>
      <c r="Q111" s="7" t="s">
        <v>15</v>
      </c>
      <c r="R111" s="7" t="s">
        <v>14</v>
      </c>
    </row>
    <row r="112" spans="1:19" ht="15.75" x14ac:dyDescent="0.25">
      <c r="A112" s="10"/>
      <c r="B112" s="11"/>
      <c r="C112" s="10"/>
      <c r="D112" s="11"/>
      <c r="E112" s="12" t="s">
        <v>83</v>
      </c>
      <c r="F112" s="10"/>
      <c r="G112" s="10"/>
      <c r="H112" s="13">
        <f>F112*G112</f>
        <v>0</v>
      </c>
      <c r="I112" s="13"/>
      <c r="J112" s="13">
        <f>H112*I112</f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>P112*Q112</f>
        <v>0</v>
      </c>
      <c r="S112" s="14"/>
    </row>
    <row r="113" spans="1:19" ht="15" x14ac:dyDescent="0.2">
      <c r="A113" s="10"/>
      <c r="B113" s="11"/>
      <c r="C113" s="10"/>
      <c r="D113" s="10"/>
      <c r="E113" s="15" t="s">
        <v>18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 t="shared" ref="R113:R127" si="27">P113*Q113</f>
        <v>0</v>
      </c>
      <c r="S113" s="14"/>
    </row>
    <row r="114" spans="1:19" ht="25.5" x14ac:dyDescent="0.2">
      <c r="A114" s="10">
        <v>1</v>
      </c>
      <c r="B114" s="11" t="s">
        <v>84</v>
      </c>
      <c r="C114" s="16">
        <v>44847</v>
      </c>
      <c r="D114" s="10"/>
      <c r="E114" s="17" t="s">
        <v>85</v>
      </c>
      <c r="F114" s="10"/>
      <c r="G114" s="10"/>
      <c r="H114" s="13"/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/>
      <c r="S114" s="18"/>
    </row>
    <row r="115" spans="1:19" ht="15" x14ac:dyDescent="0.2">
      <c r="A115" s="10"/>
      <c r="B115" s="11"/>
      <c r="C115" s="16"/>
      <c r="D115" s="10"/>
      <c r="E115" s="17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8"/>
    </row>
    <row r="116" spans="1:19" ht="51" x14ac:dyDescent="0.2">
      <c r="A116" s="10">
        <v>2</v>
      </c>
      <c r="B116" s="11" t="s">
        <v>86</v>
      </c>
      <c r="C116" s="16">
        <v>44853</v>
      </c>
      <c r="D116" s="10"/>
      <c r="E116" s="17" t="s">
        <v>80</v>
      </c>
      <c r="F116" s="10"/>
      <c r="G116" s="10"/>
      <c r="H116" s="13"/>
      <c r="I116" s="13"/>
      <c r="J116" s="13">
        <f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/>
      <c r="S116" s="18"/>
    </row>
    <row r="117" spans="1:19" ht="15" x14ac:dyDescent="0.2">
      <c r="A117" s="10"/>
      <c r="B117" s="11"/>
      <c r="C117" s="16"/>
      <c r="D117" s="10"/>
      <c r="E117" s="17"/>
      <c r="F117" s="10"/>
      <c r="G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8"/>
    </row>
    <row r="118" spans="1:19" ht="89.25" x14ac:dyDescent="0.2">
      <c r="A118" s="10">
        <v>3</v>
      </c>
      <c r="B118" s="11" t="s">
        <v>87</v>
      </c>
      <c r="C118" s="16">
        <v>44862</v>
      </c>
      <c r="D118" s="10"/>
      <c r="E118" s="17" t="s">
        <v>88</v>
      </c>
      <c r="F118" s="10">
        <v>1.5</v>
      </c>
      <c r="G118" s="10">
        <v>2</v>
      </c>
      <c r="H118" s="13">
        <f>F118*G118</f>
        <v>3</v>
      </c>
      <c r="I118" s="13">
        <v>600</v>
      </c>
      <c r="J118" s="13">
        <f>H118*I118</f>
        <v>1800</v>
      </c>
      <c r="K118" s="13" t="s">
        <v>89</v>
      </c>
      <c r="L118" s="13">
        <v>0.5</v>
      </c>
      <c r="M118" s="13">
        <v>400</v>
      </c>
      <c r="N118" s="13">
        <f>L118*M118</f>
        <v>200</v>
      </c>
      <c r="O118" s="13" t="s">
        <v>90</v>
      </c>
      <c r="P118" s="13">
        <v>9</v>
      </c>
      <c r="Q118" s="13">
        <v>169</v>
      </c>
      <c r="R118" s="13">
        <f>P118*Q118</f>
        <v>1521</v>
      </c>
      <c r="S118" s="18"/>
    </row>
    <row r="119" spans="1:19" ht="15" x14ac:dyDescent="0.2">
      <c r="A119" s="10"/>
      <c r="B119" s="11"/>
      <c r="C119" s="16"/>
      <c r="D119" s="10"/>
      <c r="E119" s="17"/>
      <c r="F119" s="10"/>
      <c r="G119" s="10"/>
      <c r="H119" s="13"/>
      <c r="I119" s="13"/>
      <c r="J119" s="13"/>
      <c r="K119" s="13"/>
      <c r="L119" s="13"/>
      <c r="M119" s="13"/>
      <c r="N119" s="13"/>
      <c r="O119" s="13" t="s">
        <v>91</v>
      </c>
      <c r="P119" s="13">
        <v>2</v>
      </c>
      <c r="Q119" s="13">
        <v>20</v>
      </c>
      <c r="R119" s="13">
        <f t="shared" ref="R119:R123" si="28">P119*Q119</f>
        <v>40</v>
      </c>
      <c r="S119" s="18"/>
    </row>
    <row r="120" spans="1:19" ht="15" x14ac:dyDescent="0.2">
      <c r="A120" s="10"/>
      <c r="B120" s="11"/>
      <c r="C120" s="16"/>
      <c r="D120" s="10"/>
      <c r="E120" s="17"/>
      <c r="F120" s="10"/>
      <c r="G120" s="10"/>
      <c r="H120" s="13"/>
      <c r="I120" s="13"/>
      <c r="J120" s="13"/>
      <c r="K120" s="13"/>
      <c r="L120" s="13"/>
      <c r="M120" s="13"/>
      <c r="N120" s="13"/>
      <c r="O120" s="13" t="s">
        <v>92</v>
      </c>
      <c r="P120" s="13">
        <v>2</v>
      </c>
      <c r="Q120" s="13">
        <v>139</v>
      </c>
      <c r="R120" s="13">
        <f t="shared" si="28"/>
        <v>278</v>
      </c>
      <c r="S120" s="18"/>
    </row>
    <row r="121" spans="1:19" ht="15" x14ac:dyDescent="0.2">
      <c r="A121" s="10"/>
      <c r="B121" s="11"/>
      <c r="C121" s="16"/>
      <c r="D121" s="10"/>
      <c r="E121" s="17"/>
      <c r="F121" s="10"/>
      <c r="G121" s="10"/>
      <c r="H121" s="13"/>
      <c r="I121" s="13"/>
      <c r="J121" s="13"/>
      <c r="K121" s="13"/>
      <c r="L121" s="13"/>
      <c r="M121" s="13"/>
      <c r="N121" s="13"/>
      <c r="O121" s="13" t="s">
        <v>93</v>
      </c>
      <c r="P121" s="13">
        <v>1</v>
      </c>
      <c r="Q121" s="13">
        <v>34</v>
      </c>
      <c r="R121" s="13">
        <f t="shared" si="28"/>
        <v>34</v>
      </c>
      <c r="S121" s="18"/>
    </row>
    <row r="122" spans="1:19" ht="15" x14ac:dyDescent="0.2">
      <c r="A122" s="10"/>
      <c r="B122" s="11"/>
      <c r="C122" s="16"/>
      <c r="D122" s="10"/>
      <c r="E122" s="17"/>
      <c r="F122" s="10"/>
      <c r="G122" s="10"/>
      <c r="H122" s="13"/>
      <c r="I122" s="13"/>
      <c r="J122" s="13"/>
      <c r="K122" s="13"/>
      <c r="L122" s="13"/>
      <c r="M122" s="13"/>
      <c r="N122" s="13"/>
      <c r="O122" s="13" t="s">
        <v>41</v>
      </c>
      <c r="P122" s="13">
        <v>1</v>
      </c>
      <c r="Q122" s="13">
        <v>236</v>
      </c>
      <c r="R122" s="13">
        <f t="shared" si="28"/>
        <v>236</v>
      </c>
      <c r="S122" s="18"/>
    </row>
    <row r="123" spans="1:19" ht="15" x14ac:dyDescent="0.2">
      <c r="A123" s="10"/>
      <c r="B123" s="11"/>
      <c r="C123" s="16"/>
      <c r="D123" s="10"/>
      <c r="E123" s="17"/>
      <c r="F123" s="10"/>
      <c r="G123" s="10"/>
      <c r="H123" s="13"/>
      <c r="I123" s="13"/>
      <c r="J123" s="13"/>
      <c r="K123" s="13"/>
      <c r="L123" s="13"/>
      <c r="M123" s="13"/>
      <c r="N123" s="13"/>
      <c r="O123" s="13" t="s">
        <v>55</v>
      </c>
      <c r="P123" s="13">
        <v>0.4</v>
      </c>
      <c r="Q123" s="13">
        <v>75</v>
      </c>
      <c r="R123" s="13">
        <f t="shared" si="28"/>
        <v>30</v>
      </c>
      <c r="S123" s="18"/>
    </row>
    <row r="124" spans="1:19" ht="15" x14ac:dyDescent="0.2">
      <c r="A124" s="10"/>
      <c r="B124" s="11"/>
      <c r="C124" s="16"/>
      <c r="D124" s="10"/>
      <c r="E124" s="17"/>
      <c r="F124" s="10"/>
      <c r="G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8"/>
    </row>
    <row r="125" spans="1:19" ht="15" x14ac:dyDescent="0.2">
      <c r="A125" s="10"/>
      <c r="B125" s="11"/>
      <c r="C125" s="16"/>
      <c r="D125" s="10"/>
      <c r="E125" s="17"/>
      <c r="F125" s="10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8"/>
    </row>
    <row r="126" spans="1:19" ht="15" x14ac:dyDescent="0.2">
      <c r="A126" s="10"/>
      <c r="B126" s="11"/>
      <c r="C126" s="16"/>
      <c r="D126" s="10"/>
      <c r="E126" s="17"/>
      <c r="F126" s="10"/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8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>
        <f>F127*G127</f>
        <v>0</v>
      </c>
      <c r="I127" s="13"/>
      <c r="J127" s="13">
        <f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 t="shared" si="27"/>
        <v>0</v>
      </c>
      <c r="S127" s="18"/>
    </row>
    <row r="128" spans="1:19" x14ac:dyDescent="0.2">
      <c r="A128" s="10"/>
      <c r="B128" s="11"/>
      <c r="C128" s="10"/>
      <c r="D128" s="10"/>
      <c r="E128" s="21" t="s">
        <v>26</v>
      </c>
      <c r="F128" s="10"/>
      <c r="G128" s="10"/>
      <c r="H128" s="22">
        <f>SUM(H112:H127)</f>
        <v>3</v>
      </c>
      <c r="I128" s="13"/>
      <c r="J128" s="22">
        <f>SUM(J112:J127)</f>
        <v>1800</v>
      </c>
      <c r="K128" s="13"/>
      <c r="L128" s="22">
        <f>SUM(L112:L127)</f>
        <v>0.5</v>
      </c>
      <c r="M128" s="13"/>
      <c r="N128" s="22">
        <f>SUM(N112:N127)</f>
        <v>200</v>
      </c>
      <c r="O128" s="13"/>
      <c r="P128" s="13"/>
      <c r="Q128" s="13"/>
      <c r="R128" s="22">
        <f>SUM(R112:R127)</f>
        <v>2139</v>
      </c>
      <c r="S128" s="14">
        <f>J128+N128+R128</f>
        <v>4139</v>
      </c>
    </row>
    <row r="129" spans="1:19" ht="15" x14ac:dyDescent="0.2">
      <c r="A129" s="10" t="s">
        <v>0</v>
      </c>
      <c r="B129" s="11"/>
      <c r="C129" s="10"/>
      <c r="D129" s="10"/>
      <c r="E129" s="15" t="s">
        <v>27</v>
      </c>
      <c r="F129" s="10"/>
      <c r="G129" s="10"/>
      <c r="H129" s="13">
        <f>F129*G129</f>
        <v>0</v>
      </c>
      <c r="I129" s="13"/>
      <c r="J129" s="13">
        <f>H129*I129</f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>P129</f>
        <v>0</v>
      </c>
      <c r="S129" s="23"/>
    </row>
    <row r="130" spans="1:19" ht="38.25" x14ac:dyDescent="0.2">
      <c r="A130" s="10">
        <v>1</v>
      </c>
      <c r="B130" s="11" t="s">
        <v>94</v>
      </c>
      <c r="C130" s="16">
        <v>44848</v>
      </c>
      <c r="D130" s="10"/>
      <c r="E130" s="15" t="s">
        <v>30</v>
      </c>
      <c r="F130" s="10">
        <v>2.5</v>
      </c>
      <c r="G130" s="10">
        <v>2</v>
      </c>
      <c r="H130" s="13">
        <f t="shared" ref="H130:H137" si="29">F130*G130</f>
        <v>5</v>
      </c>
      <c r="I130" s="13">
        <v>600</v>
      </c>
      <c r="J130" s="13">
        <f>H130*I130</f>
        <v>3000</v>
      </c>
      <c r="K130" s="13" t="s">
        <v>22</v>
      </c>
      <c r="L130" s="13">
        <v>1</v>
      </c>
      <c r="M130" s="13">
        <v>450</v>
      </c>
      <c r="N130" s="13">
        <f t="shared" ref="N130:N136" si="30">L130*M130</f>
        <v>450</v>
      </c>
      <c r="O130" s="24" t="s">
        <v>95</v>
      </c>
      <c r="P130" s="13">
        <v>2</v>
      </c>
      <c r="Q130" s="13">
        <v>368</v>
      </c>
      <c r="R130" s="13">
        <f>P130*Q130</f>
        <v>736</v>
      </c>
      <c r="S130" s="23"/>
    </row>
    <row r="131" spans="1:19" ht="15" x14ac:dyDescent="0.2">
      <c r="A131" s="10"/>
      <c r="B131" s="11"/>
      <c r="C131" s="10"/>
      <c r="D131" s="10"/>
      <c r="E131" s="15"/>
      <c r="F131" s="10"/>
      <c r="G131" s="10"/>
      <c r="H131" s="13">
        <f t="shared" si="29"/>
        <v>0</v>
      </c>
      <c r="I131" s="13"/>
      <c r="J131" s="13">
        <f>H131*I131</f>
        <v>0</v>
      </c>
      <c r="K131" s="13"/>
      <c r="L131" s="13"/>
      <c r="M131" s="13"/>
      <c r="N131" s="13">
        <f t="shared" si="30"/>
        <v>0</v>
      </c>
      <c r="O131" s="13" t="s">
        <v>96</v>
      </c>
      <c r="P131" s="13">
        <v>15</v>
      </c>
      <c r="Q131" s="13">
        <v>11</v>
      </c>
      <c r="R131" s="13">
        <f t="shared" ref="R131:R137" si="31">P131*Q131</f>
        <v>165</v>
      </c>
      <c r="S131" s="23"/>
    </row>
    <row r="132" spans="1:19" ht="15" x14ac:dyDescent="0.2">
      <c r="A132" s="10"/>
      <c r="B132" s="11"/>
      <c r="C132" s="10"/>
      <c r="D132" s="10"/>
      <c r="E132" s="15"/>
      <c r="F132" s="10"/>
      <c r="G132" s="10"/>
      <c r="H132" s="13">
        <f t="shared" si="29"/>
        <v>0</v>
      </c>
      <c r="I132" s="13"/>
      <c r="J132" s="13">
        <f t="shared" ref="J132:J137" si="32">H132*I132</f>
        <v>0</v>
      </c>
      <c r="K132" s="13"/>
      <c r="L132" s="13"/>
      <c r="M132" s="13"/>
      <c r="N132" s="13">
        <f t="shared" si="30"/>
        <v>0</v>
      </c>
      <c r="O132" s="13" t="s">
        <v>97</v>
      </c>
      <c r="P132" s="13">
        <v>15</v>
      </c>
      <c r="Q132" s="13">
        <v>8</v>
      </c>
      <c r="R132" s="13">
        <f t="shared" si="31"/>
        <v>120</v>
      </c>
      <c r="S132" s="23"/>
    </row>
    <row r="133" spans="1:19" ht="15" x14ac:dyDescent="0.2">
      <c r="A133" s="10"/>
      <c r="B133" s="11"/>
      <c r="C133" s="10"/>
      <c r="D133" s="10"/>
      <c r="E133" s="15"/>
      <c r="F133" s="10"/>
      <c r="G133" s="10"/>
      <c r="H133" s="13">
        <f t="shared" si="29"/>
        <v>0</v>
      </c>
      <c r="I133" s="13"/>
      <c r="J133" s="13">
        <f t="shared" si="32"/>
        <v>0</v>
      </c>
      <c r="K133" s="13"/>
      <c r="L133" s="13"/>
      <c r="M133" s="13"/>
      <c r="N133" s="13">
        <f t="shared" si="30"/>
        <v>0</v>
      </c>
      <c r="O133" s="13" t="s">
        <v>98</v>
      </c>
      <c r="P133" s="13">
        <v>15</v>
      </c>
      <c r="Q133" s="13">
        <v>2.62</v>
      </c>
      <c r="R133" s="13">
        <f t="shared" si="31"/>
        <v>39.300000000000004</v>
      </c>
      <c r="S133" s="23"/>
    </row>
    <row r="134" spans="1:19" ht="15" x14ac:dyDescent="0.2">
      <c r="A134" s="10"/>
      <c r="B134" s="11"/>
      <c r="C134" s="10"/>
      <c r="D134" s="10"/>
      <c r="E134" s="15"/>
      <c r="F134" s="10"/>
      <c r="G134" s="10"/>
      <c r="H134" s="13">
        <f t="shared" si="29"/>
        <v>0</v>
      </c>
      <c r="I134" s="13"/>
      <c r="J134" s="13">
        <f t="shared" si="32"/>
        <v>0</v>
      </c>
      <c r="K134" s="13"/>
      <c r="L134" s="13"/>
      <c r="M134" s="13"/>
      <c r="N134" s="13">
        <f t="shared" si="30"/>
        <v>0</v>
      </c>
      <c r="O134" s="13" t="s">
        <v>99</v>
      </c>
      <c r="P134" s="13">
        <v>1</v>
      </c>
      <c r="Q134" s="13">
        <v>123</v>
      </c>
      <c r="R134" s="13">
        <f t="shared" si="31"/>
        <v>123</v>
      </c>
      <c r="S134" s="23"/>
    </row>
    <row r="135" spans="1:19" ht="15" x14ac:dyDescent="0.2">
      <c r="A135" s="10"/>
      <c r="B135" s="11"/>
      <c r="C135" s="10"/>
      <c r="D135" s="10"/>
      <c r="E135" s="15"/>
      <c r="F135" s="10"/>
      <c r="G135" s="10"/>
      <c r="H135" s="13">
        <f t="shared" si="29"/>
        <v>0</v>
      </c>
      <c r="I135" s="13"/>
      <c r="J135" s="13">
        <f t="shared" si="32"/>
        <v>0</v>
      </c>
      <c r="K135" s="13"/>
      <c r="L135" s="13"/>
      <c r="M135" s="13"/>
      <c r="N135" s="13">
        <f t="shared" si="30"/>
        <v>0</v>
      </c>
      <c r="O135" s="13"/>
      <c r="P135" s="13"/>
      <c r="Q135" s="13"/>
      <c r="R135" s="13">
        <f t="shared" si="31"/>
        <v>0</v>
      </c>
      <c r="S135" s="23"/>
    </row>
    <row r="136" spans="1:19" ht="15" x14ac:dyDescent="0.2">
      <c r="A136" s="10"/>
      <c r="B136" s="11"/>
      <c r="C136" s="10"/>
      <c r="D136" s="10"/>
      <c r="E136" s="15"/>
      <c r="F136" s="10"/>
      <c r="G136" s="10"/>
      <c r="H136" s="13">
        <f t="shared" si="29"/>
        <v>0</v>
      </c>
      <c r="I136" s="13"/>
      <c r="J136" s="13">
        <f t="shared" si="32"/>
        <v>0</v>
      </c>
      <c r="K136" s="13"/>
      <c r="L136" s="13"/>
      <c r="M136" s="13"/>
      <c r="N136" s="13">
        <f t="shared" si="30"/>
        <v>0</v>
      </c>
      <c r="O136" s="13"/>
      <c r="P136" s="13"/>
      <c r="Q136" s="13"/>
      <c r="R136" s="13">
        <f t="shared" si="31"/>
        <v>0</v>
      </c>
      <c r="S136" s="23"/>
    </row>
    <row r="137" spans="1:19" x14ac:dyDescent="0.2">
      <c r="A137" s="10"/>
      <c r="B137" s="11"/>
      <c r="C137" s="10"/>
      <c r="D137" s="10"/>
      <c r="E137" s="10"/>
      <c r="F137" s="10"/>
      <c r="G137" s="10"/>
      <c r="H137" s="13">
        <f t="shared" si="29"/>
        <v>0</v>
      </c>
      <c r="I137" s="13"/>
      <c r="J137" s="13">
        <f t="shared" si="32"/>
        <v>0</v>
      </c>
      <c r="K137" s="13"/>
      <c r="L137" s="13"/>
      <c r="M137" s="13"/>
      <c r="N137" s="13">
        <f>L137*M137</f>
        <v>0</v>
      </c>
      <c r="O137" s="13"/>
      <c r="P137" s="13"/>
      <c r="Q137" s="13"/>
      <c r="R137" s="13">
        <f t="shared" si="31"/>
        <v>0</v>
      </c>
      <c r="S137" s="14"/>
    </row>
    <row r="138" spans="1:19" x14ac:dyDescent="0.2">
      <c r="A138" s="10"/>
      <c r="B138" s="11"/>
      <c r="C138" s="10"/>
      <c r="D138" s="10"/>
      <c r="E138" s="21" t="s">
        <v>26</v>
      </c>
      <c r="F138" s="10"/>
      <c r="G138" s="10"/>
      <c r="H138" s="22">
        <f>SUM(H129:H137)</f>
        <v>5</v>
      </c>
      <c r="I138" s="13"/>
      <c r="J138" s="22">
        <f>SUM(J129:J137)</f>
        <v>3000</v>
      </c>
      <c r="K138" s="13"/>
      <c r="L138" s="22">
        <f>SUM(L129:L137)</f>
        <v>1</v>
      </c>
      <c r="M138" s="13"/>
      <c r="N138" s="22">
        <f>SUM(N129:N137)</f>
        <v>450</v>
      </c>
      <c r="O138" s="13"/>
      <c r="P138" s="13"/>
      <c r="Q138" s="13"/>
      <c r="R138" s="22">
        <f>SUM(R129:R137)</f>
        <v>1183.3</v>
      </c>
      <c r="S138" s="14">
        <f>J138+N138+R138</f>
        <v>4633.3</v>
      </c>
    </row>
    <row r="139" spans="1:19" ht="15" x14ac:dyDescent="0.2">
      <c r="A139" s="10"/>
      <c r="B139" s="11"/>
      <c r="C139" s="10"/>
      <c r="D139" s="10"/>
      <c r="E139" s="15" t="s">
        <v>61</v>
      </c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>P139*Q139</f>
        <v>0</v>
      </c>
      <c r="S139" s="23"/>
    </row>
    <row r="140" spans="1:19" ht="15" x14ac:dyDescent="0.2">
      <c r="A140" s="10"/>
      <c r="B140" s="11"/>
      <c r="C140" s="16"/>
      <c r="D140" s="10"/>
      <c r="E140" s="15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23"/>
    </row>
    <row r="141" spans="1:19" ht="15" x14ac:dyDescent="0.2">
      <c r="A141" s="10"/>
      <c r="B141" s="11"/>
      <c r="C141" s="16"/>
      <c r="D141" s="10"/>
      <c r="E141" s="15"/>
      <c r="F141" s="10"/>
      <c r="G141" s="10"/>
      <c r="H141" s="13">
        <f>F141*G141</f>
        <v>0</v>
      </c>
      <c r="I141" s="13"/>
      <c r="J141" s="13">
        <f t="shared" ref="J141:J142" si="33"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 t="shared" ref="R141:R142" si="34">P141*Q141</f>
        <v>0</v>
      </c>
      <c r="S141" s="23"/>
    </row>
    <row r="142" spans="1:19" x14ac:dyDescent="0.2">
      <c r="A142" s="10"/>
      <c r="B142" s="11"/>
      <c r="C142" s="10"/>
      <c r="D142" s="10"/>
      <c r="E142" s="10"/>
      <c r="F142" s="10"/>
      <c r="G142" s="10"/>
      <c r="H142" s="13">
        <f>F142*G142</f>
        <v>0</v>
      </c>
      <c r="I142" s="13"/>
      <c r="J142" s="13">
        <f t="shared" si="33"/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 t="shared" si="34"/>
        <v>0</v>
      </c>
      <c r="S142" s="23"/>
    </row>
    <row r="143" spans="1:19" x14ac:dyDescent="0.2">
      <c r="A143" s="10"/>
      <c r="B143" s="11"/>
      <c r="C143" s="10"/>
      <c r="D143" s="10"/>
      <c r="E143" s="21" t="s">
        <v>26</v>
      </c>
      <c r="F143" s="10"/>
      <c r="G143" s="10"/>
      <c r="H143" s="22">
        <f>SUM(H139:H142)</f>
        <v>0</v>
      </c>
      <c r="I143" s="13"/>
      <c r="J143" s="22">
        <f>SUM(J140:J142)</f>
        <v>0</v>
      </c>
      <c r="K143" s="13"/>
      <c r="L143" s="22">
        <f>SUM(L139:L142)</f>
        <v>0</v>
      </c>
      <c r="M143" s="13"/>
      <c r="N143" s="22">
        <f>SUM(N139:N142)</f>
        <v>0</v>
      </c>
      <c r="O143" s="13"/>
      <c r="P143" s="13"/>
      <c r="Q143" s="13"/>
      <c r="R143" s="22">
        <f>SUM(R139:R142)</f>
        <v>0</v>
      </c>
      <c r="S143" s="14">
        <f>J143+N143+R143</f>
        <v>0</v>
      </c>
    </row>
    <row r="144" spans="1:19" x14ac:dyDescent="0.2">
      <c r="A144" s="10"/>
      <c r="B144" s="11"/>
      <c r="C144" s="10"/>
      <c r="D144" s="10"/>
      <c r="E144" s="21" t="s">
        <v>26</v>
      </c>
      <c r="F144" s="10"/>
      <c r="G144" s="10"/>
      <c r="H144" s="22">
        <f>H128+H138+H143</f>
        <v>8</v>
      </c>
      <c r="I144" s="13"/>
      <c r="J144" s="22">
        <f>J128+J138+J143</f>
        <v>4800</v>
      </c>
      <c r="K144" s="13"/>
      <c r="L144" s="22">
        <f>L128+L138+L143</f>
        <v>1.5</v>
      </c>
      <c r="M144" s="13"/>
      <c r="N144" s="22">
        <f>N128+N138+N143</f>
        <v>650</v>
      </c>
      <c r="O144" s="13"/>
      <c r="P144" s="13"/>
      <c r="Q144" s="13"/>
      <c r="R144" s="22">
        <f>R128+R138+R143</f>
        <v>3322.3</v>
      </c>
      <c r="S144" s="22">
        <f>SUM(S112:S143)</f>
        <v>8772.2999999999993</v>
      </c>
    </row>
    <row r="145" spans="1:19" x14ac:dyDescent="0.2">
      <c r="C145" s="19"/>
      <c r="R145" s="27">
        <f>J144+N144+R144</f>
        <v>8772.2999999999993</v>
      </c>
      <c r="S145" s="27" t="s">
        <v>0</v>
      </c>
    </row>
    <row r="147" spans="1:19" ht="20.25" x14ac:dyDescent="0.3">
      <c r="F147" t="s">
        <v>0</v>
      </c>
      <c r="H147" s="1" t="s">
        <v>100</v>
      </c>
    </row>
    <row r="149" spans="1:19" x14ac:dyDescent="0.2">
      <c r="A149" s="2" t="s">
        <v>2</v>
      </c>
      <c r="B149" s="2" t="s">
        <v>3</v>
      </c>
      <c r="C149" s="2" t="s">
        <v>4</v>
      </c>
      <c r="D149" s="2" t="s">
        <v>5</v>
      </c>
      <c r="E149" s="2" t="s">
        <v>6</v>
      </c>
      <c r="F149" s="3" t="s">
        <v>7</v>
      </c>
      <c r="G149" s="3" t="s">
        <v>8</v>
      </c>
      <c r="H149" s="4" t="s">
        <v>9</v>
      </c>
      <c r="I149" s="4"/>
      <c r="J149" s="4"/>
      <c r="K149" s="2"/>
      <c r="L149" s="4" t="s">
        <v>10</v>
      </c>
      <c r="M149" s="4"/>
      <c r="N149" s="4"/>
      <c r="O149" s="4" t="s">
        <v>11</v>
      </c>
      <c r="P149" s="4"/>
      <c r="Q149" s="4"/>
      <c r="R149" s="4"/>
    </row>
    <row r="150" spans="1:19" ht="25.5" x14ac:dyDescent="0.2">
      <c r="A150" s="5"/>
      <c r="B150" s="5"/>
      <c r="C150" s="5"/>
      <c r="D150" s="5"/>
      <c r="E150" s="5"/>
      <c r="F150" s="6"/>
      <c r="G150" s="6"/>
      <c r="H150" s="7" t="s">
        <v>12</v>
      </c>
      <c r="I150" s="8" t="s">
        <v>13</v>
      </c>
      <c r="J150" s="7" t="s">
        <v>14</v>
      </c>
      <c r="K150" s="9"/>
      <c r="L150" s="7" t="s">
        <v>12</v>
      </c>
      <c r="M150" s="7" t="s">
        <v>15</v>
      </c>
      <c r="N150" s="7" t="s">
        <v>14</v>
      </c>
      <c r="O150" s="8" t="s">
        <v>16</v>
      </c>
      <c r="P150" s="7" t="s">
        <v>12</v>
      </c>
      <c r="Q150" s="7" t="s">
        <v>15</v>
      </c>
      <c r="R150" s="7" t="s">
        <v>14</v>
      </c>
    </row>
    <row r="151" spans="1:19" ht="15.75" x14ac:dyDescent="0.25">
      <c r="A151" s="10"/>
      <c r="B151" s="11"/>
      <c r="C151" s="10"/>
      <c r="D151" s="11"/>
      <c r="E151" s="12" t="s">
        <v>101</v>
      </c>
      <c r="F151" s="10"/>
      <c r="G151" s="10"/>
      <c r="H151" s="13">
        <f>F151*G151</f>
        <v>0</v>
      </c>
      <c r="I151" s="13"/>
      <c r="J151" s="13">
        <f>H151*I151</f>
        <v>0</v>
      </c>
      <c r="K151" s="13"/>
      <c r="L151" s="13"/>
      <c r="M151" s="13"/>
      <c r="N151" s="13">
        <f>L151*M151</f>
        <v>0</v>
      </c>
      <c r="O151" s="13"/>
      <c r="P151" s="13"/>
      <c r="Q151" s="13"/>
      <c r="R151" s="13">
        <f>P151*Q151</f>
        <v>0</v>
      </c>
      <c r="S151" s="14"/>
    </row>
    <row r="152" spans="1:19" ht="15" x14ac:dyDescent="0.2">
      <c r="A152" s="10"/>
      <c r="B152" s="11"/>
      <c r="C152" s="10"/>
      <c r="D152" s="10"/>
      <c r="E152" s="15" t="s">
        <v>18</v>
      </c>
      <c r="F152" s="10"/>
      <c r="G152" s="10"/>
      <c r="H152" s="13">
        <f>F152*G152</f>
        <v>0</v>
      </c>
      <c r="I152" s="13"/>
      <c r="J152" s="13">
        <f>H152*I152</f>
        <v>0</v>
      </c>
      <c r="K152" s="13"/>
      <c r="L152" s="13"/>
      <c r="M152" s="13"/>
      <c r="N152" s="13">
        <f>L152*M152</f>
        <v>0</v>
      </c>
      <c r="O152" s="13"/>
      <c r="P152" s="13"/>
      <c r="Q152" s="13"/>
      <c r="R152" s="13">
        <f t="shared" ref="R152:R157" si="35">P152*Q152</f>
        <v>0</v>
      </c>
      <c r="S152" s="14"/>
    </row>
    <row r="153" spans="1:19" ht="38.25" x14ac:dyDescent="0.2">
      <c r="A153" s="10">
        <v>1</v>
      </c>
      <c r="B153" s="11" t="s">
        <v>102</v>
      </c>
      <c r="C153" s="16">
        <v>44866</v>
      </c>
      <c r="D153" s="10"/>
      <c r="E153" s="15" t="s">
        <v>63</v>
      </c>
      <c r="F153" s="10"/>
      <c r="G153" s="10"/>
      <c r="H153" s="13">
        <f>F153*G153</f>
        <v>0</v>
      </c>
      <c r="I153" s="13"/>
      <c r="J153" s="13">
        <f>H153*I153</f>
        <v>0</v>
      </c>
      <c r="K153" s="13"/>
      <c r="L153" s="13"/>
      <c r="M153" s="13">
        <v>450</v>
      </c>
      <c r="N153" s="13">
        <f>L153*M153</f>
        <v>0</v>
      </c>
      <c r="O153" s="13"/>
      <c r="P153" s="13"/>
      <c r="Q153" s="13"/>
      <c r="R153" s="13">
        <f>P153*Q153</f>
        <v>0</v>
      </c>
      <c r="S153" s="14"/>
    </row>
    <row r="154" spans="1:19" ht="15" x14ac:dyDescent="0.2">
      <c r="A154" s="10"/>
      <c r="B154" s="11"/>
      <c r="C154" s="10"/>
      <c r="D154" s="10"/>
      <c r="E154" s="15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</row>
    <row r="155" spans="1:19" ht="15" x14ac:dyDescent="0.2">
      <c r="A155" s="10"/>
      <c r="B155" s="11"/>
      <c r="C155" s="10"/>
      <c r="D155" s="10"/>
      <c r="E155" s="15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/>
    </row>
    <row r="156" spans="1:19" ht="15" x14ac:dyDescent="0.2">
      <c r="A156" s="10"/>
      <c r="B156" s="11"/>
      <c r="C156" s="16"/>
      <c r="D156" s="10"/>
      <c r="E156" s="17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8"/>
    </row>
    <row r="157" spans="1:19" x14ac:dyDescent="0.2">
      <c r="A157" s="10"/>
      <c r="B157" s="11"/>
      <c r="C157" s="10"/>
      <c r="D157" s="10"/>
      <c r="E157" s="10"/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 t="shared" si="35"/>
        <v>0</v>
      </c>
      <c r="S157" s="18"/>
    </row>
    <row r="158" spans="1:19" x14ac:dyDescent="0.2">
      <c r="A158" s="10"/>
      <c r="B158" s="11"/>
      <c r="C158" s="10"/>
      <c r="D158" s="10"/>
      <c r="E158" s="21" t="s">
        <v>26</v>
      </c>
      <c r="F158" s="10"/>
      <c r="G158" s="10"/>
      <c r="H158" s="22">
        <f>SUM(H151:H157)</f>
        <v>0</v>
      </c>
      <c r="I158" s="13"/>
      <c r="J158" s="22">
        <f>SUM(J151:J157)</f>
        <v>0</v>
      </c>
      <c r="K158" s="13"/>
      <c r="L158" s="22">
        <f>SUM(L151:L157)</f>
        <v>0</v>
      </c>
      <c r="M158" s="13"/>
      <c r="N158" s="22">
        <f>SUM(N151:N157)</f>
        <v>0</v>
      </c>
      <c r="O158" s="13"/>
      <c r="P158" s="13"/>
      <c r="Q158" s="13"/>
      <c r="R158" s="22">
        <f>SUM(R151:R157)</f>
        <v>0</v>
      </c>
      <c r="S158" s="14">
        <f>J158+N158+R158</f>
        <v>0</v>
      </c>
    </row>
    <row r="159" spans="1:19" ht="15" x14ac:dyDescent="0.2">
      <c r="A159" s="10" t="s">
        <v>0</v>
      </c>
      <c r="B159" s="11"/>
      <c r="C159" s="10"/>
      <c r="D159" s="10"/>
      <c r="E159" s="15" t="s">
        <v>27</v>
      </c>
      <c r="F159" s="10"/>
      <c r="G159" s="10"/>
      <c r="H159" s="13">
        <f>F159*G159</f>
        <v>0</v>
      </c>
      <c r="I159" s="13"/>
      <c r="J159" s="13">
        <f>H159*I159</f>
        <v>0</v>
      </c>
      <c r="K159" s="13"/>
      <c r="L159" s="13"/>
      <c r="M159" s="13"/>
      <c r="N159" s="13">
        <f>L159*M159</f>
        <v>0</v>
      </c>
      <c r="O159" s="13"/>
      <c r="P159" s="13"/>
      <c r="Q159" s="13"/>
      <c r="R159" s="13">
        <f>P159</f>
        <v>0</v>
      </c>
      <c r="S159" s="23"/>
    </row>
    <row r="160" spans="1:19" ht="51" x14ac:dyDescent="0.2">
      <c r="A160" s="10">
        <v>1</v>
      </c>
      <c r="B160" s="11" t="s">
        <v>103</v>
      </c>
      <c r="C160" s="16">
        <v>44886</v>
      </c>
      <c r="D160" s="10"/>
      <c r="E160" s="15" t="s">
        <v>30</v>
      </c>
      <c r="F160" s="10">
        <v>1</v>
      </c>
      <c r="G160" s="10">
        <v>1</v>
      </c>
      <c r="H160" s="13">
        <f t="shared" ref="H160:H166" si="36">F160*G160</f>
        <v>1</v>
      </c>
      <c r="I160" s="13">
        <v>600</v>
      </c>
      <c r="J160" s="13">
        <f>H160*I160</f>
        <v>600</v>
      </c>
      <c r="K160" s="13" t="s">
        <v>22</v>
      </c>
      <c r="L160" s="13">
        <v>3</v>
      </c>
      <c r="M160" s="13">
        <v>450</v>
      </c>
      <c r="N160" s="13">
        <f t="shared" ref="N160:N165" si="37">L160*M160</f>
        <v>1350</v>
      </c>
      <c r="O160" s="24" t="s">
        <v>104</v>
      </c>
      <c r="P160" s="13">
        <v>4</v>
      </c>
      <c r="Q160" s="13">
        <v>243</v>
      </c>
      <c r="R160" s="13">
        <f>P160*Q160</f>
        <v>972</v>
      </c>
      <c r="S160" s="23"/>
    </row>
    <row r="161" spans="1:19" ht="15" x14ac:dyDescent="0.2">
      <c r="A161" s="10"/>
      <c r="B161" s="11"/>
      <c r="C161" s="10"/>
      <c r="D161" s="10"/>
      <c r="E161" s="15"/>
      <c r="F161" s="10"/>
      <c r="G161" s="10"/>
      <c r="H161" s="13">
        <f t="shared" si="36"/>
        <v>0</v>
      </c>
      <c r="I161" s="13">
        <v>600</v>
      </c>
      <c r="J161" s="13">
        <f>H161*I161</f>
        <v>0</v>
      </c>
      <c r="K161" s="13"/>
      <c r="L161" s="13"/>
      <c r="M161" s="13"/>
      <c r="N161" s="13">
        <f t="shared" si="37"/>
        <v>0</v>
      </c>
      <c r="O161" s="13" t="s">
        <v>105</v>
      </c>
      <c r="P161" s="13">
        <v>2</v>
      </c>
      <c r="Q161" s="13">
        <v>280</v>
      </c>
      <c r="R161" s="13">
        <f t="shared" ref="R161:R166" si="38">P161*Q161</f>
        <v>560</v>
      </c>
      <c r="S161" s="23"/>
    </row>
    <row r="162" spans="1:19" ht="15" x14ac:dyDescent="0.2">
      <c r="A162" s="10"/>
      <c r="B162" s="11"/>
      <c r="C162" s="10"/>
      <c r="D162" s="10"/>
      <c r="E162" s="15"/>
      <c r="F162" s="10"/>
      <c r="G162" s="10"/>
      <c r="H162" s="13">
        <f t="shared" si="36"/>
        <v>0</v>
      </c>
      <c r="I162" s="13"/>
      <c r="J162" s="13">
        <f t="shared" ref="J162:J166" si="39">H162*I162</f>
        <v>0</v>
      </c>
      <c r="K162" s="13"/>
      <c r="L162" s="13"/>
      <c r="M162" s="13"/>
      <c r="N162" s="13">
        <f t="shared" si="37"/>
        <v>0</v>
      </c>
      <c r="O162" s="13" t="s">
        <v>106</v>
      </c>
      <c r="P162" s="13">
        <v>1</v>
      </c>
      <c r="Q162" s="13">
        <v>1260</v>
      </c>
      <c r="R162" s="13">
        <f t="shared" si="38"/>
        <v>1260</v>
      </c>
      <c r="S162" s="23"/>
    </row>
    <row r="163" spans="1:19" ht="15" x14ac:dyDescent="0.2">
      <c r="A163" s="10"/>
      <c r="B163" s="11"/>
      <c r="C163" s="10"/>
      <c r="D163" s="10"/>
      <c r="E163" s="15"/>
      <c r="F163" s="10"/>
      <c r="G163" s="10"/>
      <c r="H163" s="13">
        <f t="shared" si="36"/>
        <v>0</v>
      </c>
      <c r="I163" s="13"/>
      <c r="J163" s="13">
        <f t="shared" si="39"/>
        <v>0</v>
      </c>
      <c r="K163" s="13"/>
      <c r="L163" s="13"/>
      <c r="M163" s="13"/>
      <c r="N163" s="13">
        <f t="shared" si="37"/>
        <v>0</v>
      </c>
      <c r="O163" s="13"/>
      <c r="P163" s="13"/>
      <c r="Q163" s="13"/>
      <c r="R163" s="13">
        <f t="shared" si="38"/>
        <v>0</v>
      </c>
      <c r="S163" s="23"/>
    </row>
    <row r="164" spans="1:19" ht="15" x14ac:dyDescent="0.2">
      <c r="A164" s="10"/>
      <c r="B164" s="11"/>
      <c r="C164" s="10"/>
      <c r="D164" s="10"/>
      <c r="E164" s="15"/>
      <c r="F164" s="10"/>
      <c r="G164" s="10"/>
      <c r="H164" s="13">
        <f t="shared" si="36"/>
        <v>0</v>
      </c>
      <c r="I164" s="13"/>
      <c r="J164" s="13">
        <f t="shared" si="39"/>
        <v>0</v>
      </c>
      <c r="K164" s="13"/>
      <c r="L164" s="13"/>
      <c r="M164" s="13"/>
      <c r="N164" s="13">
        <f t="shared" si="37"/>
        <v>0</v>
      </c>
      <c r="O164" s="13"/>
      <c r="P164" s="13"/>
      <c r="Q164" s="13"/>
      <c r="R164" s="13">
        <f t="shared" si="38"/>
        <v>0</v>
      </c>
      <c r="S164" s="23"/>
    </row>
    <row r="165" spans="1:19" ht="15" x14ac:dyDescent="0.2">
      <c r="A165" s="10"/>
      <c r="B165" s="11"/>
      <c r="C165" s="10"/>
      <c r="D165" s="10"/>
      <c r="E165" s="15"/>
      <c r="F165" s="10"/>
      <c r="G165" s="10"/>
      <c r="H165" s="13">
        <f t="shared" si="36"/>
        <v>0</v>
      </c>
      <c r="I165" s="13"/>
      <c r="J165" s="13">
        <f t="shared" si="39"/>
        <v>0</v>
      </c>
      <c r="K165" s="13"/>
      <c r="L165" s="13"/>
      <c r="M165" s="13"/>
      <c r="N165" s="13">
        <f t="shared" si="37"/>
        <v>0</v>
      </c>
      <c r="O165" s="13"/>
      <c r="P165" s="13"/>
      <c r="Q165" s="13"/>
      <c r="R165" s="13">
        <f t="shared" si="38"/>
        <v>0</v>
      </c>
      <c r="S165" s="23"/>
    </row>
    <row r="166" spans="1:19" x14ac:dyDescent="0.2">
      <c r="A166" s="10"/>
      <c r="B166" s="11"/>
      <c r="C166" s="10"/>
      <c r="D166" s="10"/>
      <c r="E166" s="10"/>
      <c r="F166" s="10"/>
      <c r="G166" s="10"/>
      <c r="H166" s="13">
        <f t="shared" si="36"/>
        <v>0</v>
      </c>
      <c r="I166" s="13"/>
      <c r="J166" s="13">
        <f t="shared" si="39"/>
        <v>0</v>
      </c>
      <c r="K166" s="13"/>
      <c r="L166" s="13"/>
      <c r="M166" s="13"/>
      <c r="N166" s="13">
        <f>L166*M166</f>
        <v>0</v>
      </c>
      <c r="O166" s="13"/>
      <c r="P166" s="13"/>
      <c r="Q166" s="13"/>
      <c r="R166" s="13">
        <f t="shared" si="38"/>
        <v>0</v>
      </c>
      <c r="S166" s="14"/>
    </row>
    <row r="167" spans="1:19" x14ac:dyDescent="0.2">
      <c r="A167" s="10"/>
      <c r="B167" s="11"/>
      <c r="C167" s="10"/>
      <c r="D167" s="10"/>
      <c r="E167" s="21" t="s">
        <v>26</v>
      </c>
      <c r="F167" s="10"/>
      <c r="G167" s="10"/>
      <c r="H167" s="22">
        <f>SUM(H159:H166)</f>
        <v>1</v>
      </c>
      <c r="I167" s="13"/>
      <c r="J167" s="22">
        <f>SUM(J159:J166)</f>
        <v>600</v>
      </c>
      <c r="K167" s="13"/>
      <c r="L167" s="22">
        <f>SUM(L159:L166)</f>
        <v>3</v>
      </c>
      <c r="M167" s="13"/>
      <c r="N167" s="22">
        <f>SUM(N159:N166)</f>
        <v>1350</v>
      </c>
      <c r="O167" s="13"/>
      <c r="P167" s="13"/>
      <c r="Q167" s="13"/>
      <c r="R167" s="22">
        <f>SUM(R159:R166)</f>
        <v>2792</v>
      </c>
      <c r="S167" s="14">
        <f>J167+N167+R167</f>
        <v>4742</v>
      </c>
    </row>
    <row r="168" spans="1:19" ht="15" x14ac:dyDescent="0.2">
      <c r="A168" s="10"/>
      <c r="B168" s="11"/>
      <c r="C168" s="10"/>
      <c r="D168" s="10"/>
      <c r="E168" s="15" t="s">
        <v>61</v>
      </c>
      <c r="F168" s="10"/>
      <c r="G168" s="10"/>
      <c r="H168" s="13">
        <f>F168*G168</f>
        <v>0</v>
      </c>
      <c r="I168" s="13"/>
      <c r="J168" s="13">
        <f>H168*I168</f>
        <v>0</v>
      </c>
      <c r="K168" s="13"/>
      <c r="L168" s="13"/>
      <c r="M168" s="13"/>
      <c r="N168" s="13">
        <f>L168*M168</f>
        <v>0</v>
      </c>
      <c r="O168" s="13"/>
      <c r="P168" s="13"/>
      <c r="Q168" s="13"/>
      <c r="R168" s="13">
        <f>P168*Q168</f>
        <v>0</v>
      </c>
      <c r="S168" s="23"/>
    </row>
    <row r="169" spans="1:19" ht="15" x14ac:dyDescent="0.2">
      <c r="A169" s="10"/>
      <c r="B169" s="11"/>
      <c r="C169" s="16"/>
      <c r="D169" s="10"/>
      <c r="E169" s="15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23"/>
    </row>
    <row r="170" spans="1:19" ht="15" x14ac:dyDescent="0.2">
      <c r="A170" s="10"/>
      <c r="B170" s="11"/>
      <c r="C170" s="16"/>
      <c r="D170" s="10"/>
      <c r="E170" s="15"/>
      <c r="F170" s="10"/>
      <c r="G170" s="10"/>
      <c r="H170" s="13">
        <f>F170*G170</f>
        <v>0</v>
      </c>
      <c r="I170" s="13"/>
      <c r="J170" s="13">
        <f t="shared" ref="J170:J171" si="40">H170*I170</f>
        <v>0</v>
      </c>
      <c r="K170" s="13"/>
      <c r="L170" s="13"/>
      <c r="M170" s="13"/>
      <c r="N170" s="13">
        <f>L170*M170</f>
        <v>0</v>
      </c>
      <c r="O170" s="13"/>
      <c r="P170" s="13"/>
      <c r="Q170" s="13"/>
      <c r="R170" s="13">
        <f t="shared" ref="R170:R171" si="41">P170*Q170</f>
        <v>0</v>
      </c>
      <c r="S170" s="23"/>
    </row>
    <row r="171" spans="1:19" x14ac:dyDescent="0.2">
      <c r="A171" s="10"/>
      <c r="B171" s="11"/>
      <c r="C171" s="10"/>
      <c r="D171" s="10"/>
      <c r="E171" s="10"/>
      <c r="F171" s="10"/>
      <c r="G171" s="10"/>
      <c r="H171" s="13">
        <f>F171*G171</f>
        <v>0</v>
      </c>
      <c r="I171" s="13"/>
      <c r="J171" s="13">
        <f t="shared" si="40"/>
        <v>0</v>
      </c>
      <c r="K171" s="13"/>
      <c r="L171" s="13"/>
      <c r="M171" s="13"/>
      <c r="N171" s="13">
        <f>L171*M171</f>
        <v>0</v>
      </c>
      <c r="O171" s="13"/>
      <c r="P171" s="13"/>
      <c r="Q171" s="13"/>
      <c r="R171" s="13">
        <f t="shared" si="41"/>
        <v>0</v>
      </c>
      <c r="S171" s="23"/>
    </row>
    <row r="172" spans="1:19" x14ac:dyDescent="0.2">
      <c r="A172" s="10"/>
      <c r="B172" s="11"/>
      <c r="C172" s="10"/>
      <c r="D172" s="10"/>
      <c r="E172" s="21" t="s">
        <v>26</v>
      </c>
      <c r="F172" s="10"/>
      <c r="G172" s="10"/>
      <c r="H172" s="22">
        <f>SUM(H168:H171)</f>
        <v>0</v>
      </c>
      <c r="I172" s="13"/>
      <c r="J172" s="22">
        <f>SUM(J169:J171)</f>
        <v>0</v>
      </c>
      <c r="K172" s="13"/>
      <c r="L172" s="22">
        <f>SUM(L168:L171)</f>
        <v>0</v>
      </c>
      <c r="M172" s="13"/>
      <c r="N172" s="22">
        <f>SUM(N168:N171)</f>
        <v>0</v>
      </c>
      <c r="O172" s="13"/>
      <c r="P172" s="13"/>
      <c r="Q172" s="13"/>
      <c r="R172" s="22">
        <f>SUM(R168:R171)</f>
        <v>0</v>
      </c>
      <c r="S172" s="14">
        <f>J172+N172+R172</f>
        <v>0</v>
      </c>
    </row>
    <row r="173" spans="1:19" x14ac:dyDescent="0.2">
      <c r="A173" s="10"/>
      <c r="B173" s="11"/>
      <c r="C173" s="10"/>
      <c r="D173" s="10"/>
      <c r="E173" s="21" t="s">
        <v>26</v>
      </c>
      <c r="F173" s="10"/>
      <c r="G173" s="10"/>
      <c r="H173" s="22">
        <f>H158+H167+H172</f>
        <v>1</v>
      </c>
      <c r="I173" s="13"/>
      <c r="J173" s="22">
        <f>J158+J167+J172</f>
        <v>600</v>
      </c>
      <c r="K173" s="13"/>
      <c r="L173" s="22">
        <f>L158+L167+L172</f>
        <v>3</v>
      </c>
      <c r="M173" s="13"/>
      <c r="N173" s="22">
        <f>N158+N167+N172</f>
        <v>1350</v>
      </c>
      <c r="O173" s="13"/>
      <c r="P173" s="13"/>
      <c r="Q173" s="13"/>
      <c r="R173" s="22">
        <f>R158+R167+R172</f>
        <v>2792</v>
      </c>
      <c r="S173" s="22">
        <f>SUM(S151:S172)</f>
        <v>4742</v>
      </c>
    </row>
    <row r="174" spans="1:19" x14ac:dyDescent="0.2">
      <c r="C174" s="19"/>
      <c r="R174" s="27">
        <f>J173+N173+R173</f>
        <v>4742</v>
      </c>
      <c r="S174" s="27" t="s">
        <v>0</v>
      </c>
    </row>
    <row r="176" spans="1:19" ht="20.25" x14ac:dyDescent="0.3">
      <c r="F176" t="s">
        <v>0</v>
      </c>
      <c r="H176" s="1" t="s">
        <v>107</v>
      </c>
    </row>
    <row r="178" spans="1:19" x14ac:dyDescent="0.2">
      <c r="A178" s="2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F178" s="3" t="s">
        <v>7</v>
      </c>
      <c r="G178" s="3" t="s">
        <v>8</v>
      </c>
      <c r="H178" s="4" t="s">
        <v>9</v>
      </c>
      <c r="I178" s="4"/>
      <c r="J178" s="4"/>
      <c r="K178" s="2"/>
      <c r="L178" s="4" t="s">
        <v>10</v>
      </c>
      <c r="M178" s="4"/>
      <c r="N178" s="4"/>
      <c r="O178" s="4" t="s">
        <v>11</v>
      </c>
      <c r="P178" s="4"/>
      <c r="Q178" s="4"/>
      <c r="R178" s="4"/>
    </row>
    <row r="179" spans="1:19" ht="25.5" x14ac:dyDescent="0.2">
      <c r="A179" s="5"/>
      <c r="B179" s="5"/>
      <c r="C179" s="5"/>
      <c r="D179" s="5"/>
      <c r="E179" s="5"/>
      <c r="F179" s="6"/>
      <c r="G179" s="6"/>
      <c r="H179" s="7" t="s">
        <v>12</v>
      </c>
      <c r="I179" s="8" t="s">
        <v>13</v>
      </c>
      <c r="J179" s="7" t="s">
        <v>14</v>
      </c>
      <c r="K179" s="9"/>
      <c r="L179" s="7" t="s">
        <v>12</v>
      </c>
      <c r="M179" s="7" t="s">
        <v>15</v>
      </c>
      <c r="N179" s="7" t="s">
        <v>14</v>
      </c>
      <c r="O179" s="8" t="s">
        <v>16</v>
      </c>
      <c r="P179" s="7" t="s">
        <v>12</v>
      </c>
      <c r="Q179" s="7" t="s">
        <v>15</v>
      </c>
      <c r="R179" s="7" t="s">
        <v>14</v>
      </c>
    </row>
    <row r="180" spans="1:19" ht="15.75" x14ac:dyDescent="0.25">
      <c r="A180" s="10"/>
      <c r="B180" s="11"/>
      <c r="C180" s="10"/>
      <c r="D180" s="11"/>
      <c r="E180" s="12" t="s">
        <v>78</v>
      </c>
      <c r="F180" s="10"/>
      <c r="G180" s="10"/>
      <c r="H180" s="13">
        <f>F180*G180</f>
        <v>0</v>
      </c>
      <c r="I180" s="13"/>
      <c r="J180" s="13">
        <f>H180*I180</f>
        <v>0</v>
      </c>
      <c r="K180" s="13"/>
      <c r="L180" s="13"/>
      <c r="M180" s="13"/>
      <c r="N180" s="13">
        <f>L180*M180</f>
        <v>0</v>
      </c>
      <c r="O180" s="13"/>
      <c r="P180" s="13"/>
      <c r="Q180" s="13"/>
      <c r="R180" s="13">
        <f>P180*Q180</f>
        <v>0</v>
      </c>
      <c r="S180" s="14"/>
    </row>
    <row r="181" spans="1:19" ht="15" x14ac:dyDescent="0.2">
      <c r="A181" s="10"/>
      <c r="B181" s="11"/>
      <c r="C181" s="10"/>
      <c r="D181" s="10"/>
      <c r="E181" s="15" t="s">
        <v>18</v>
      </c>
      <c r="F181" s="10"/>
      <c r="G181" s="10"/>
      <c r="H181" s="13">
        <f>F181*G181</f>
        <v>0</v>
      </c>
      <c r="I181" s="13"/>
      <c r="J181" s="13">
        <f>H181*I181</f>
        <v>0</v>
      </c>
      <c r="K181" s="13"/>
      <c r="L181" s="13"/>
      <c r="M181" s="13"/>
      <c r="N181" s="13">
        <f>L181*M181</f>
        <v>0</v>
      </c>
      <c r="O181" s="13"/>
      <c r="P181" s="13"/>
      <c r="Q181" s="13"/>
      <c r="R181" s="13">
        <f t="shared" ref="R181:R183" si="42">P181*Q181</f>
        <v>0</v>
      </c>
      <c r="S181" s="14"/>
    </row>
    <row r="182" spans="1:19" ht="15" x14ac:dyDescent="0.2">
      <c r="A182" s="10"/>
      <c r="B182" s="11"/>
      <c r="C182" s="16"/>
      <c r="D182" s="10"/>
      <c r="E182" s="17"/>
      <c r="F182" s="10"/>
      <c r="G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8"/>
    </row>
    <row r="183" spans="1:19" x14ac:dyDescent="0.2">
      <c r="A183" s="10"/>
      <c r="B183" s="11"/>
      <c r="C183" s="10"/>
      <c r="D183" s="10"/>
      <c r="E183" s="10"/>
      <c r="F183" s="10"/>
      <c r="G183" s="10"/>
      <c r="H183" s="13">
        <f>F183*G183</f>
        <v>0</v>
      </c>
      <c r="I183" s="13"/>
      <c r="J183" s="13">
        <f>H183*I183</f>
        <v>0</v>
      </c>
      <c r="K183" s="13"/>
      <c r="L183" s="13"/>
      <c r="M183" s="13"/>
      <c r="N183" s="13">
        <f>L183*M183</f>
        <v>0</v>
      </c>
      <c r="O183" s="13"/>
      <c r="P183" s="13"/>
      <c r="Q183" s="13"/>
      <c r="R183" s="13">
        <f t="shared" si="42"/>
        <v>0</v>
      </c>
      <c r="S183" s="18"/>
    </row>
    <row r="184" spans="1:19" x14ac:dyDescent="0.2">
      <c r="A184" s="10"/>
      <c r="B184" s="11"/>
      <c r="C184" s="10"/>
      <c r="D184" s="10"/>
      <c r="E184" s="21" t="s">
        <v>26</v>
      </c>
      <c r="F184" s="10"/>
      <c r="G184" s="10"/>
      <c r="H184" s="22">
        <f>SUM(H180:H183)</f>
        <v>0</v>
      </c>
      <c r="I184" s="13"/>
      <c r="J184" s="22">
        <f>SUM(J180:J183)</f>
        <v>0</v>
      </c>
      <c r="K184" s="13"/>
      <c r="L184" s="22">
        <f>SUM(L180:L183)</f>
        <v>0</v>
      </c>
      <c r="M184" s="13"/>
      <c r="N184" s="22">
        <f>SUM(N180:N183)</f>
        <v>0</v>
      </c>
      <c r="O184" s="13"/>
      <c r="P184" s="13"/>
      <c r="Q184" s="13"/>
      <c r="R184" s="22">
        <f>SUM(R180:R183)</f>
        <v>0</v>
      </c>
      <c r="S184" s="14">
        <f>J184+N184+R184</f>
        <v>0</v>
      </c>
    </row>
    <row r="185" spans="1:19" ht="15" x14ac:dyDescent="0.2">
      <c r="A185" s="10" t="s">
        <v>0</v>
      </c>
      <c r="B185" s="11"/>
      <c r="C185" s="10"/>
      <c r="D185" s="10"/>
      <c r="E185" s="15" t="s">
        <v>27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>P185</f>
        <v>0</v>
      </c>
      <c r="S185" s="23"/>
    </row>
    <row r="186" spans="1:19" ht="25.5" x14ac:dyDescent="0.2">
      <c r="A186" s="10">
        <v>1</v>
      </c>
      <c r="B186" s="11" t="s">
        <v>108</v>
      </c>
      <c r="C186" s="16">
        <v>44902</v>
      </c>
      <c r="D186" s="10"/>
      <c r="E186" s="15" t="s">
        <v>109</v>
      </c>
      <c r="F186" s="10"/>
      <c r="G186" s="10"/>
      <c r="H186" s="13">
        <f t="shared" ref="H186:H189" si="43">F186*G186</f>
        <v>0</v>
      </c>
      <c r="I186" s="13"/>
      <c r="J186" s="13">
        <f>H186*I186</f>
        <v>0</v>
      </c>
      <c r="K186" s="13"/>
      <c r="L186" s="13"/>
      <c r="M186" s="13"/>
      <c r="N186" s="13">
        <f t="shared" ref="N186:N188" si="44">L186*M186</f>
        <v>0</v>
      </c>
      <c r="O186" s="13" t="s">
        <v>110</v>
      </c>
      <c r="P186" s="13">
        <v>48</v>
      </c>
      <c r="Q186" s="13">
        <v>150</v>
      </c>
      <c r="R186" s="13">
        <f>P186*Q186</f>
        <v>7200</v>
      </c>
      <c r="S186" s="23"/>
    </row>
    <row r="187" spans="1:19" ht="15" x14ac:dyDescent="0.2">
      <c r="A187" s="10"/>
      <c r="B187" s="11"/>
      <c r="C187" s="10"/>
      <c r="D187" s="10"/>
      <c r="E187" s="15"/>
      <c r="F187" s="10"/>
      <c r="G187" s="10"/>
      <c r="H187" s="13">
        <f t="shared" si="43"/>
        <v>0</v>
      </c>
      <c r="I187" s="13"/>
      <c r="J187" s="13">
        <f>H187*I187</f>
        <v>0</v>
      </c>
      <c r="K187" s="13"/>
      <c r="L187" s="13"/>
      <c r="M187" s="13"/>
      <c r="N187" s="13">
        <f t="shared" si="44"/>
        <v>0</v>
      </c>
      <c r="O187" s="13" t="s">
        <v>111</v>
      </c>
      <c r="P187" s="13">
        <v>1</v>
      </c>
      <c r="Q187" s="13">
        <v>13640</v>
      </c>
      <c r="R187" s="13">
        <f t="shared" ref="R187:R189" si="45">P187*Q187</f>
        <v>13640</v>
      </c>
      <c r="S187" s="23"/>
    </row>
    <row r="188" spans="1:19" ht="15" x14ac:dyDescent="0.2">
      <c r="A188" s="10"/>
      <c r="B188" s="11"/>
      <c r="C188" s="10"/>
      <c r="D188" s="10"/>
      <c r="E188" s="15"/>
      <c r="F188" s="10"/>
      <c r="G188" s="10"/>
      <c r="H188" s="13">
        <f t="shared" si="43"/>
        <v>0</v>
      </c>
      <c r="I188" s="13"/>
      <c r="J188" s="13">
        <f t="shared" ref="J188:J189" si="46">H188*I188</f>
        <v>0</v>
      </c>
      <c r="K188" s="13"/>
      <c r="L188" s="13"/>
      <c r="M188" s="13"/>
      <c r="N188" s="13">
        <f t="shared" si="44"/>
        <v>0</v>
      </c>
      <c r="O188" s="13"/>
      <c r="P188" s="13"/>
      <c r="Q188" s="13"/>
      <c r="R188" s="13">
        <f t="shared" si="45"/>
        <v>0</v>
      </c>
      <c r="S188" s="23"/>
    </row>
    <row r="189" spans="1:19" x14ac:dyDescent="0.2">
      <c r="A189" s="10"/>
      <c r="B189" s="11"/>
      <c r="C189" s="10"/>
      <c r="D189" s="10"/>
      <c r="E189" s="10"/>
      <c r="F189" s="10"/>
      <c r="G189" s="10"/>
      <c r="H189" s="13">
        <f t="shared" si="43"/>
        <v>0</v>
      </c>
      <c r="I189" s="13"/>
      <c r="J189" s="13">
        <f t="shared" si="46"/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 t="shared" si="45"/>
        <v>0</v>
      </c>
      <c r="S189" s="14"/>
    </row>
    <row r="190" spans="1:19" x14ac:dyDescent="0.2">
      <c r="A190" s="10"/>
      <c r="B190" s="11"/>
      <c r="C190" s="10"/>
      <c r="D190" s="10"/>
      <c r="E190" s="21" t="s">
        <v>26</v>
      </c>
      <c r="F190" s="10"/>
      <c r="G190" s="10"/>
      <c r="H190" s="22">
        <f>SUM(H185:H189)</f>
        <v>0</v>
      </c>
      <c r="I190" s="13"/>
      <c r="J190" s="22">
        <f>SUM(J185:J189)</f>
        <v>0</v>
      </c>
      <c r="K190" s="13"/>
      <c r="L190" s="22">
        <f>SUM(L185:L189)</f>
        <v>0</v>
      </c>
      <c r="M190" s="13"/>
      <c r="N190" s="22">
        <f>SUM(N185:N189)</f>
        <v>0</v>
      </c>
      <c r="O190" s="13"/>
      <c r="P190" s="13"/>
      <c r="Q190" s="13"/>
      <c r="R190" s="22">
        <f>SUM(R185:R189)</f>
        <v>20840</v>
      </c>
      <c r="S190" s="14">
        <f>J190+N190+R190</f>
        <v>20840</v>
      </c>
    </row>
    <row r="191" spans="1:19" ht="15" x14ac:dyDescent="0.2">
      <c r="A191" s="10"/>
      <c r="B191" s="11"/>
      <c r="C191" s="10"/>
      <c r="D191" s="10"/>
      <c r="E191" s="15" t="s">
        <v>61</v>
      </c>
      <c r="F191" s="10"/>
      <c r="G191" s="10"/>
      <c r="H191" s="13">
        <f>F191*G191</f>
        <v>0</v>
      </c>
      <c r="I191" s="13"/>
      <c r="J191" s="13">
        <f>H191*I191</f>
        <v>0</v>
      </c>
      <c r="K191" s="13"/>
      <c r="L191" s="13"/>
      <c r="M191" s="13"/>
      <c r="N191" s="13">
        <f>L191*M191</f>
        <v>0</v>
      </c>
      <c r="O191" s="13"/>
      <c r="P191" s="13"/>
      <c r="Q191" s="13"/>
      <c r="R191" s="13">
        <f>P191*Q191</f>
        <v>0</v>
      </c>
      <c r="S191" s="23"/>
    </row>
    <row r="192" spans="1:19" ht="15" x14ac:dyDescent="0.2">
      <c r="A192" s="10"/>
      <c r="B192" s="11"/>
      <c r="C192" s="16"/>
      <c r="D192" s="10"/>
      <c r="E192" s="15"/>
      <c r="F192" s="10"/>
      <c r="G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23"/>
    </row>
    <row r="193" spans="1:19" ht="15" x14ac:dyDescent="0.2">
      <c r="A193" s="10"/>
      <c r="B193" s="11"/>
      <c r="C193" s="16"/>
      <c r="D193" s="10"/>
      <c r="E193" s="15"/>
      <c r="F193" s="10"/>
      <c r="G193" s="10"/>
      <c r="H193" s="13">
        <f>F193*G193</f>
        <v>0</v>
      </c>
      <c r="I193" s="13"/>
      <c r="J193" s="13">
        <f t="shared" ref="J193:J194" si="47">H193*I193</f>
        <v>0</v>
      </c>
      <c r="K193" s="13"/>
      <c r="L193" s="13"/>
      <c r="M193" s="13"/>
      <c r="N193" s="13">
        <f>L193*M193</f>
        <v>0</v>
      </c>
      <c r="O193" s="13"/>
      <c r="P193" s="13"/>
      <c r="Q193" s="13"/>
      <c r="R193" s="13">
        <f t="shared" ref="R193:R194" si="48">P193*Q193</f>
        <v>0</v>
      </c>
      <c r="S193" s="23"/>
    </row>
    <row r="194" spans="1:19" x14ac:dyDescent="0.2">
      <c r="A194" s="10"/>
      <c r="B194" s="11"/>
      <c r="C194" s="10"/>
      <c r="D194" s="10"/>
      <c r="E194" s="10"/>
      <c r="F194" s="10"/>
      <c r="G194" s="10"/>
      <c r="H194" s="13">
        <f>F194*G194</f>
        <v>0</v>
      </c>
      <c r="I194" s="13"/>
      <c r="J194" s="13">
        <f t="shared" si="47"/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 t="shared" si="48"/>
        <v>0</v>
      </c>
      <c r="S194" s="23"/>
    </row>
    <row r="195" spans="1:19" x14ac:dyDescent="0.2">
      <c r="A195" s="10"/>
      <c r="B195" s="11"/>
      <c r="C195" s="10"/>
      <c r="D195" s="10"/>
      <c r="E195" s="21" t="s">
        <v>26</v>
      </c>
      <c r="F195" s="10"/>
      <c r="G195" s="10"/>
      <c r="H195" s="22">
        <f>SUM(H191:H194)</f>
        <v>0</v>
      </c>
      <c r="I195" s="13"/>
      <c r="J195" s="22">
        <f>SUM(J192:J194)</f>
        <v>0</v>
      </c>
      <c r="K195" s="13"/>
      <c r="L195" s="22">
        <f>SUM(L191:L194)</f>
        <v>0</v>
      </c>
      <c r="M195" s="13"/>
      <c r="N195" s="22">
        <f>SUM(N191:N194)</f>
        <v>0</v>
      </c>
      <c r="O195" s="13"/>
      <c r="P195" s="13"/>
      <c r="Q195" s="13"/>
      <c r="R195" s="22">
        <f>SUM(R191:R194)</f>
        <v>0</v>
      </c>
      <c r="S195" s="14">
        <f>J195+N195+R195</f>
        <v>0</v>
      </c>
    </row>
    <row r="196" spans="1:19" x14ac:dyDescent="0.2">
      <c r="A196" s="10"/>
      <c r="B196" s="11"/>
      <c r="C196" s="10"/>
      <c r="D196" s="10"/>
      <c r="E196" s="21" t="s">
        <v>26</v>
      </c>
      <c r="F196" s="10"/>
      <c r="G196" s="10"/>
      <c r="H196" s="22">
        <f>H184+H190+H195</f>
        <v>0</v>
      </c>
      <c r="I196" s="13"/>
      <c r="J196" s="22">
        <f>J184+J190+J195</f>
        <v>0</v>
      </c>
      <c r="K196" s="13"/>
      <c r="L196" s="22">
        <f>L184+L190+L195</f>
        <v>0</v>
      </c>
      <c r="M196" s="13"/>
      <c r="N196" s="22">
        <f>N184+N190+N195</f>
        <v>0</v>
      </c>
      <c r="O196" s="13"/>
      <c r="P196" s="13"/>
      <c r="Q196" s="13"/>
      <c r="R196" s="22">
        <f>R184+R190+R195</f>
        <v>20840</v>
      </c>
      <c r="S196" s="22">
        <f>SUM(S180:S195)</f>
        <v>20840</v>
      </c>
    </row>
    <row r="197" spans="1:19" x14ac:dyDescent="0.2">
      <c r="C197" s="19"/>
      <c r="R197" s="27">
        <f>J196+N196+R196</f>
        <v>20840</v>
      </c>
      <c r="S197" s="27" t="s">
        <v>0</v>
      </c>
    </row>
    <row r="201" spans="1:19" x14ac:dyDescent="0.2">
      <c r="O201" t="s">
        <v>112</v>
      </c>
      <c r="R201" s="27">
        <f>R197+R174+R145+R106+R82+R59</f>
        <v>102335.41500000001</v>
      </c>
    </row>
  </sheetData>
  <mergeCells count="66">
    <mergeCell ref="F178:F179"/>
    <mergeCell ref="G178:G179"/>
    <mergeCell ref="H178:J178"/>
    <mergeCell ref="K178:K179"/>
    <mergeCell ref="L178:N178"/>
    <mergeCell ref="O178:R178"/>
    <mergeCell ref="G149:G150"/>
    <mergeCell ref="H149:J149"/>
    <mergeCell ref="K149:K150"/>
    <mergeCell ref="L149:N149"/>
    <mergeCell ref="O149:R149"/>
    <mergeCell ref="A178:A179"/>
    <mergeCell ref="B178:B179"/>
    <mergeCell ref="C178:C179"/>
    <mergeCell ref="D178:D179"/>
    <mergeCell ref="E178:E179"/>
    <mergeCell ref="A149:A150"/>
    <mergeCell ref="B149:B150"/>
    <mergeCell ref="C149:C150"/>
    <mergeCell ref="D149:D150"/>
    <mergeCell ref="E149:E150"/>
    <mergeCell ref="F149:F150"/>
    <mergeCell ref="F110:F111"/>
    <mergeCell ref="G110:G111"/>
    <mergeCell ref="H110:J110"/>
    <mergeCell ref="K110:K111"/>
    <mergeCell ref="L110:N110"/>
    <mergeCell ref="O110:R110"/>
    <mergeCell ref="G86:G87"/>
    <mergeCell ref="H86:J86"/>
    <mergeCell ref="K86:K87"/>
    <mergeCell ref="L86:N86"/>
    <mergeCell ref="O86:R86"/>
    <mergeCell ref="A110:A111"/>
    <mergeCell ref="B110:B111"/>
    <mergeCell ref="C110:C111"/>
    <mergeCell ref="D110:D111"/>
    <mergeCell ref="E110:E111"/>
    <mergeCell ref="A86:A87"/>
    <mergeCell ref="B86:B87"/>
    <mergeCell ref="C86:C87"/>
    <mergeCell ref="D86:D87"/>
    <mergeCell ref="E86:E87"/>
    <mergeCell ref="F86:F87"/>
    <mergeCell ref="F64:F65"/>
    <mergeCell ref="G64:G65"/>
    <mergeCell ref="H64:J64"/>
    <mergeCell ref="K64:K65"/>
    <mergeCell ref="L64:N64"/>
    <mergeCell ref="O64:R64"/>
    <mergeCell ref="G3:G4"/>
    <mergeCell ref="H3:J3"/>
    <mergeCell ref="K3:K4"/>
    <mergeCell ref="L3:N3"/>
    <mergeCell ref="O3:R3"/>
    <mergeCell ref="A64:A65"/>
    <mergeCell ref="B64:B65"/>
    <mergeCell ref="C64:C65"/>
    <mergeCell ref="D64:D65"/>
    <mergeCell ref="E64:E65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2023-03-15T05:03:44Z</cp:lastPrinted>
  <dcterms:created xsi:type="dcterms:W3CDTF">2023-03-15T05:02:48Z</dcterms:created>
  <dcterms:modified xsi:type="dcterms:W3CDTF">2023-03-15T05:04:00Z</dcterms:modified>
</cp:coreProperties>
</file>