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FD0F9855-D6B3-4208-ADB6-DCB97CF70A63}" xr6:coauthVersionLast="36" xr6:coauthVersionMax="36" xr10:uidLastSave="{00000000-0000-0000-0000-000000000000}"/>
  <bookViews>
    <workbookView xWindow="0" yWindow="0" windowWidth="28800" windowHeight="11925" xr2:uid="{4FC8D577-D71D-4456-ABE0-5D115F138AF8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5" i="1" l="1"/>
  <c r="L185" i="1"/>
  <c r="R184" i="1"/>
  <c r="N184" i="1"/>
  <c r="J184" i="1"/>
  <c r="H184" i="1"/>
  <c r="R183" i="1"/>
  <c r="N183" i="1"/>
  <c r="J183" i="1"/>
  <c r="J185" i="1" s="1"/>
  <c r="H183" i="1"/>
  <c r="R182" i="1"/>
  <c r="N182" i="1"/>
  <c r="N185" i="1" s="1"/>
  <c r="J182" i="1"/>
  <c r="H182" i="1"/>
  <c r="H185" i="1" s="1"/>
  <c r="N181" i="1"/>
  <c r="L181" i="1"/>
  <c r="L186" i="1" s="1"/>
  <c r="R180" i="1"/>
  <c r="N180" i="1"/>
  <c r="H180" i="1"/>
  <c r="J180" i="1" s="1"/>
  <c r="R179" i="1"/>
  <c r="N179" i="1"/>
  <c r="H179" i="1"/>
  <c r="J179" i="1" s="1"/>
  <c r="R178" i="1"/>
  <c r="R181" i="1" s="1"/>
  <c r="N178" i="1"/>
  <c r="H178" i="1"/>
  <c r="J178" i="1" s="1"/>
  <c r="J181" i="1" s="1"/>
  <c r="S181" i="1" s="1"/>
  <c r="R177" i="1"/>
  <c r="R186" i="1" s="1"/>
  <c r="L177" i="1"/>
  <c r="R176" i="1"/>
  <c r="N176" i="1"/>
  <c r="J176" i="1"/>
  <c r="H176" i="1"/>
  <c r="R175" i="1"/>
  <c r="N175" i="1"/>
  <c r="J175" i="1"/>
  <c r="H175" i="1"/>
  <c r="R174" i="1"/>
  <c r="N174" i="1"/>
  <c r="J174" i="1"/>
  <c r="H174" i="1"/>
  <c r="R173" i="1"/>
  <c r="N173" i="1"/>
  <c r="J173" i="1"/>
  <c r="H173" i="1"/>
  <c r="R172" i="1"/>
  <c r="N172" i="1"/>
  <c r="J172" i="1"/>
  <c r="H172" i="1"/>
  <c r="R171" i="1"/>
  <c r="N171" i="1"/>
  <c r="N177" i="1" s="1"/>
  <c r="J171" i="1"/>
  <c r="J177" i="1" s="1"/>
  <c r="H171" i="1"/>
  <c r="H177" i="1" s="1"/>
  <c r="L163" i="1"/>
  <c r="R162" i="1"/>
  <c r="N162" i="1"/>
  <c r="J162" i="1"/>
  <c r="H162" i="1"/>
  <c r="R161" i="1"/>
  <c r="N161" i="1"/>
  <c r="J161" i="1"/>
  <c r="H161" i="1"/>
  <c r="R160" i="1"/>
  <c r="N160" i="1"/>
  <c r="J160" i="1"/>
  <c r="J163" i="1" s="1"/>
  <c r="H160" i="1"/>
  <c r="R159" i="1"/>
  <c r="R163" i="1" s="1"/>
  <c r="N159" i="1"/>
  <c r="N163" i="1" s="1"/>
  <c r="J159" i="1"/>
  <c r="H159" i="1"/>
  <c r="H163" i="1" s="1"/>
  <c r="R158" i="1"/>
  <c r="N158" i="1"/>
  <c r="L158" i="1"/>
  <c r="R157" i="1"/>
  <c r="N157" i="1"/>
  <c r="H157" i="1"/>
  <c r="J157" i="1" s="1"/>
  <c r="R156" i="1"/>
  <c r="N156" i="1"/>
  <c r="H156" i="1"/>
  <c r="J156" i="1" s="1"/>
  <c r="R155" i="1"/>
  <c r="N155" i="1"/>
  <c r="H155" i="1"/>
  <c r="J155" i="1" s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H158" i="1" s="1"/>
  <c r="L149" i="1"/>
  <c r="L164" i="1" s="1"/>
  <c r="R148" i="1"/>
  <c r="N148" i="1"/>
  <c r="J148" i="1"/>
  <c r="H148" i="1"/>
  <c r="R147" i="1"/>
  <c r="N147" i="1"/>
  <c r="J147" i="1"/>
  <c r="H147" i="1"/>
  <c r="R146" i="1"/>
  <c r="N146" i="1"/>
  <c r="J146" i="1"/>
  <c r="H146" i="1"/>
  <c r="R145" i="1"/>
  <c r="N145" i="1"/>
  <c r="J145" i="1"/>
  <c r="H145" i="1"/>
  <c r="R144" i="1"/>
  <c r="N144" i="1"/>
  <c r="J144" i="1"/>
  <c r="H144" i="1"/>
  <c r="R143" i="1"/>
  <c r="N143" i="1"/>
  <c r="J143" i="1"/>
  <c r="H143" i="1"/>
  <c r="R142" i="1"/>
  <c r="N142" i="1"/>
  <c r="J142" i="1"/>
  <c r="H142" i="1"/>
  <c r="R141" i="1"/>
  <c r="N141" i="1"/>
  <c r="J141" i="1"/>
  <c r="H141" i="1"/>
  <c r="R140" i="1"/>
  <c r="N140" i="1"/>
  <c r="J140" i="1"/>
  <c r="H140" i="1"/>
  <c r="R139" i="1"/>
  <c r="N139" i="1"/>
  <c r="J139" i="1"/>
  <c r="H139" i="1"/>
  <c r="R138" i="1"/>
  <c r="N138" i="1"/>
  <c r="J138" i="1"/>
  <c r="H138" i="1"/>
  <c r="R137" i="1"/>
  <c r="N137" i="1"/>
  <c r="J137" i="1"/>
  <c r="H137" i="1"/>
  <c r="R136" i="1"/>
  <c r="R149" i="1" s="1"/>
  <c r="R164" i="1" s="1"/>
  <c r="N136" i="1"/>
  <c r="N149" i="1" s="1"/>
  <c r="N164" i="1" s="1"/>
  <c r="J136" i="1"/>
  <c r="J149" i="1" s="1"/>
  <c r="H136" i="1"/>
  <c r="H149" i="1" s="1"/>
  <c r="H164" i="1" s="1"/>
  <c r="N128" i="1"/>
  <c r="L128" i="1"/>
  <c r="R127" i="1"/>
  <c r="N127" i="1"/>
  <c r="H127" i="1"/>
  <c r="J127" i="1" s="1"/>
  <c r="J128" i="1" s="1"/>
  <c r="S128" i="1" s="1"/>
  <c r="R125" i="1"/>
  <c r="R128" i="1" s="1"/>
  <c r="N125" i="1"/>
  <c r="H125" i="1"/>
  <c r="J125" i="1" s="1"/>
  <c r="R124" i="1"/>
  <c r="L124" i="1"/>
  <c r="R123" i="1"/>
  <c r="N123" i="1"/>
  <c r="J123" i="1"/>
  <c r="H123" i="1"/>
  <c r="R122" i="1"/>
  <c r="N122" i="1"/>
  <c r="J122" i="1"/>
  <c r="H122" i="1"/>
  <c r="R121" i="1"/>
  <c r="N121" i="1"/>
  <c r="N124" i="1" s="1"/>
  <c r="J121" i="1"/>
  <c r="J124" i="1" s="1"/>
  <c r="H121" i="1"/>
  <c r="H124" i="1" s="1"/>
  <c r="N120" i="1"/>
  <c r="L120" i="1"/>
  <c r="L129" i="1" s="1"/>
  <c r="R119" i="1"/>
  <c r="N119" i="1"/>
  <c r="H119" i="1"/>
  <c r="J119" i="1" s="1"/>
  <c r="R118" i="1"/>
  <c r="N118" i="1"/>
  <c r="H118" i="1"/>
  <c r="J118" i="1" s="1"/>
  <c r="R117" i="1"/>
  <c r="N117" i="1"/>
  <c r="H117" i="1"/>
  <c r="J117" i="1" s="1"/>
  <c r="R116" i="1"/>
  <c r="N116" i="1"/>
  <c r="H116" i="1"/>
  <c r="J116" i="1" s="1"/>
  <c r="R115" i="1"/>
  <c r="N115" i="1"/>
  <c r="H115" i="1"/>
  <c r="J115" i="1" s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R100" i="1"/>
  <c r="N100" i="1"/>
  <c r="H100" i="1"/>
  <c r="J100" i="1" s="1"/>
  <c r="R99" i="1"/>
  <c r="N99" i="1"/>
  <c r="H99" i="1"/>
  <c r="J99" i="1" s="1"/>
  <c r="R98" i="1"/>
  <c r="N98" i="1"/>
  <c r="H98" i="1"/>
  <c r="J98" i="1" s="1"/>
  <c r="R97" i="1"/>
  <c r="N97" i="1"/>
  <c r="H97" i="1"/>
  <c r="J97" i="1" s="1"/>
  <c r="R96" i="1"/>
  <c r="N96" i="1"/>
  <c r="H96" i="1"/>
  <c r="J96" i="1" s="1"/>
  <c r="R95" i="1"/>
  <c r="N95" i="1"/>
  <c r="H95" i="1"/>
  <c r="J95" i="1" s="1"/>
  <c r="R94" i="1"/>
  <c r="N94" i="1"/>
  <c r="H94" i="1"/>
  <c r="J94" i="1" s="1"/>
  <c r="R93" i="1"/>
  <c r="R120" i="1" s="1"/>
  <c r="R129" i="1" s="1"/>
  <c r="N93" i="1"/>
  <c r="H93" i="1"/>
  <c r="J93" i="1" s="1"/>
  <c r="R84" i="1"/>
  <c r="N84" i="1"/>
  <c r="L84" i="1"/>
  <c r="R83" i="1"/>
  <c r="N83" i="1"/>
  <c r="H83" i="1"/>
  <c r="J83" i="1" s="1"/>
  <c r="J84" i="1" s="1"/>
  <c r="S84" i="1" s="1"/>
  <c r="R81" i="1"/>
  <c r="N81" i="1"/>
  <c r="H81" i="1"/>
  <c r="L80" i="1"/>
  <c r="L85" i="1" s="1"/>
  <c r="R79" i="1"/>
  <c r="N79" i="1"/>
  <c r="J79" i="1"/>
  <c r="H79" i="1"/>
  <c r="R78" i="1"/>
  <c r="N78" i="1"/>
  <c r="J78" i="1"/>
  <c r="H78" i="1"/>
  <c r="R77" i="1"/>
  <c r="N77" i="1"/>
  <c r="J77" i="1"/>
  <c r="H77" i="1"/>
  <c r="R76" i="1"/>
  <c r="R80" i="1" s="1"/>
  <c r="N76" i="1"/>
  <c r="N80" i="1" s="1"/>
  <c r="J76" i="1"/>
  <c r="J80" i="1" s="1"/>
  <c r="H76" i="1"/>
  <c r="H80" i="1" s="1"/>
  <c r="R75" i="1"/>
  <c r="R85" i="1" s="1"/>
  <c r="N75" i="1"/>
  <c r="N85" i="1" s="1"/>
  <c r="L75" i="1"/>
  <c r="R74" i="1"/>
  <c r="N74" i="1"/>
  <c r="H74" i="1"/>
  <c r="J74" i="1" s="1"/>
  <c r="R72" i="1"/>
  <c r="N72" i="1"/>
  <c r="H72" i="1"/>
  <c r="J72" i="1" s="1"/>
  <c r="R71" i="1"/>
  <c r="N71" i="1"/>
  <c r="H71" i="1"/>
  <c r="J71" i="1" s="1"/>
  <c r="J75" i="1" s="1"/>
  <c r="N64" i="1"/>
  <c r="R63" i="1"/>
  <c r="L63" i="1"/>
  <c r="R62" i="1"/>
  <c r="N62" i="1"/>
  <c r="J62" i="1"/>
  <c r="H62" i="1"/>
  <c r="R61" i="1"/>
  <c r="N61" i="1"/>
  <c r="J61" i="1"/>
  <c r="J63" i="1" s="1"/>
  <c r="S63" i="1" s="1"/>
  <c r="H61" i="1"/>
  <c r="R60" i="1"/>
  <c r="N60" i="1"/>
  <c r="N63" i="1" s="1"/>
  <c r="J60" i="1"/>
  <c r="H60" i="1"/>
  <c r="H63" i="1" s="1"/>
  <c r="N59" i="1"/>
  <c r="L59" i="1"/>
  <c r="L64" i="1" s="1"/>
  <c r="R58" i="1"/>
  <c r="N58" i="1"/>
  <c r="H58" i="1"/>
  <c r="J58" i="1" s="1"/>
  <c r="R57" i="1"/>
  <c r="N57" i="1"/>
  <c r="H57" i="1"/>
  <c r="J57" i="1" s="1"/>
  <c r="R56" i="1"/>
  <c r="N56" i="1"/>
  <c r="H56" i="1"/>
  <c r="J56" i="1" s="1"/>
  <c r="J59" i="1" s="1"/>
  <c r="L55" i="1"/>
  <c r="R54" i="1"/>
  <c r="N54" i="1"/>
  <c r="J54" i="1"/>
  <c r="H54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H48" i="1"/>
  <c r="J48" i="1" s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R55" i="1" s="1"/>
  <c r="N43" i="1"/>
  <c r="N55" i="1" s="1"/>
  <c r="H43" i="1"/>
  <c r="L35" i="1"/>
  <c r="R34" i="1"/>
  <c r="N34" i="1"/>
  <c r="J34" i="1"/>
  <c r="J35" i="1" s="1"/>
  <c r="S35" i="1" s="1"/>
  <c r="H34" i="1"/>
  <c r="R33" i="1"/>
  <c r="N33" i="1"/>
  <c r="N35" i="1" s="1"/>
  <c r="H33" i="1"/>
  <c r="H35" i="1" s="1"/>
  <c r="R32" i="1"/>
  <c r="R35" i="1" s="1"/>
  <c r="O32" i="1"/>
  <c r="I32" i="1"/>
  <c r="K32" i="1" s="1"/>
  <c r="L31" i="1"/>
  <c r="L36" i="1" s="1"/>
  <c r="R30" i="1"/>
  <c r="N30" i="1"/>
  <c r="J30" i="1"/>
  <c r="H30" i="1"/>
  <c r="R29" i="1"/>
  <c r="R28" i="1"/>
  <c r="R31" i="1" s="1"/>
  <c r="N28" i="1"/>
  <c r="H28" i="1"/>
  <c r="H31" i="1" s="1"/>
  <c r="R27" i="1"/>
  <c r="L27" i="1"/>
  <c r="R26" i="1"/>
  <c r="N26" i="1"/>
  <c r="J26" i="1"/>
  <c r="H26" i="1"/>
  <c r="R25" i="1"/>
  <c r="N25" i="1"/>
  <c r="N27" i="1" s="1"/>
  <c r="J25" i="1"/>
  <c r="J27" i="1" s="1"/>
  <c r="H25" i="1"/>
  <c r="H27" i="1" s="1"/>
  <c r="H36" i="1" s="1"/>
  <c r="L17" i="1"/>
  <c r="R16" i="1"/>
  <c r="N16" i="1"/>
  <c r="J16" i="1"/>
  <c r="J17" i="1" s="1"/>
  <c r="S17" i="1" s="1"/>
  <c r="H16" i="1"/>
  <c r="R14" i="1"/>
  <c r="R17" i="1" s="1"/>
  <c r="N14" i="1"/>
  <c r="N17" i="1" s="1"/>
  <c r="J14" i="1"/>
  <c r="H14" i="1"/>
  <c r="H17" i="1" s="1"/>
  <c r="R13" i="1"/>
  <c r="N13" i="1"/>
  <c r="L13" i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L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9" i="1" s="1"/>
  <c r="R18" i="1" s="1"/>
  <c r="N5" i="1"/>
  <c r="N9" i="1" s="1"/>
  <c r="N18" i="1" s="1"/>
  <c r="J5" i="1"/>
  <c r="J9" i="1" s="1"/>
  <c r="H5" i="1"/>
  <c r="H9" i="1" s="1"/>
  <c r="N36" i="1" l="1"/>
  <c r="S27" i="1"/>
  <c r="R36" i="1"/>
  <c r="J85" i="1"/>
  <c r="R86" i="1" s="1"/>
  <c r="S75" i="1"/>
  <c r="L18" i="1"/>
  <c r="H55" i="1"/>
  <c r="J43" i="1"/>
  <c r="J55" i="1" s="1"/>
  <c r="H75" i="1"/>
  <c r="N129" i="1"/>
  <c r="S149" i="1"/>
  <c r="S163" i="1"/>
  <c r="S9" i="1"/>
  <c r="S18" i="1" s="1"/>
  <c r="J18" i="1"/>
  <c r="R19" i="1" s="1"/>
  <c r="J13" i="1"/>
  <c r="S13" i="1" s="1"/>
  <c r="R59" i="1"/>
  <c r="S59" i="1" s="1"/>
  <c r="S80" i="1"/>
  <c r="H84" i="1"/>
  <c r="J81" i="1"/>
  <c r="J186" i="1"/>
  <c r="R187" i="1" s="1"/>
  <c r="S177" i="1"/>
  <c r="H13" i="1"/>
  <c r="H18" i="1" s="1"/>
  <c r="N31" i="1"/>
  <c r="R64" i="1"/>
  <c r="J120" i="1"/>
  <c r="S124" i="1"/>
  <c r="N186" i="1"/>
  <c r="S185" i="1"/>
  <c r="H59" i="1"/>
  <c r="H120" i="1"/>
  <c r="H129" i="1" s="1"/>
  <c r="H128" i="1"/>
  <c r="J150" i="1"/>
  <c r="J158" i="1" s="1"/>
  <c r="S158" i="1" s="1"/>
  <c r="H181" i="1"/>
  <c r="H186" i="1" s="1"/>
  <c r="J28" i="1"/>
  <c r="J31" i="1" s="1"/>
  <c r="S31" i="1" s="1"/>
  <c r="S164" i="1" l="1"/>
  <c r="H64" i="1"/>
  <c r="S36" i="1"/>
  <c r="H85" i="1"/>
  <c r="S85" i="1"/>
  <c r="J36" i="1"/>
  <c r="R37" i="1" s="1"/>
  <c r="S120" i="1"/>
  <c r="S129" i="1" s="1"/>
  <c r="J129" i="1"/>
  <c r="R130" i="1" s="1"/>
  <c r="P189" i="1" s="1"/>
  <c r="S186" i="1"/>
  <c r="J164" i="1"/>
  <c r="R165" i="1" s="1"/>
  <c r="J64" i="1"/>
  <c r="R65" i="1" s="1"/>
  <c r="S55" i="1"/>
  <c r="S64" i="1" s="1"/>
</calcChain>
</file>

<file path=xl/sharedStrings.xml><?xml version="1.0" encoding="utf-8"?>
<sst xmlns="http://schemas.openxmlformats.org/spreadsheetml/2006/main" count="294" uniqueCount="84">
  <si>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</si>
  <si>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</si>
  <si>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</si>
  <si>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</si>
  <si>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</si>
  <si>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</si>
  <si>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</si>
  <si>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</si>
  <si>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</si>
  <si>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</si>
  <si>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</si>
  <si>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</si>
  <si>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</si>
  <si>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</si>
  <si>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</si>
  <si>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</si>
  <si>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</si>
  <si>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 18</t>
  </si>
  <si>
    <t>ТВК</t>
  </si>
  <si>
    <t>итого</t>
  </si>
  <si>
    <t>РСЦ</t>
  </si>
  <si>
    <t>Эл цех</t>
  </si>
  <si>
    <t xml:space="preserve">Акт выполненых работ за  Июль  2023 год </t>
  </si>
  <si>
    <t xml:space="preserve">Акт выполненых работ за  Август  2023 год </t>
  </si>
  <si>
    <t>Прочистка врезки и крана на стояке холодной воды в туалете, запукс, проверка.</t>
  </si>
  <si>
    <t>кв 15</t>
  </si>
  <si>
    <t>ниссан</t>
  </si>
  <si>
    <t>фумлента</t>
  </si>
  <si>
    <t>Перекрытие стояка холодной воды в подвале, сброс, замена американки, запуск, проверка.</t>
  </si>
  <si>
    <t>кв 7</t>
  </si>
  <si>
    <t>кран 15</t>
  </si>
  <si>
    <t>Прочистка канализационного стояка ф110 в туалете, проверка.</t>
  </si>
  <si>
    <t>кв 23</t>
  </si>
  <si>
    <t>Промывка, опрессовка системы теплоснабжения</t>
  </si>
  <si>
    <t xml:space="preserve">Акт выполненых работ за  Сентябрь  2023 год </t>
  </si>
  <si>
    <t>Экспертиза достовернности сметной стоимости: "Востановление системы теплоснабжения МКД"</t>
  </si>
  <si>
    <t>счет №449 (дог.№134)</t>
  </si>
  <si>
    <t>Дом</t>
  </si>
  <si>
    <t xml:space="preserve">Акт выполненых работ за  Октябрь  2023 год </t>
  </si>
  <si>
    <t>Прочистка канализационного стояка</t>
  </si>
  <si>
    <t>кв 16</t>
  </si>
  <si>
    <t>Перекрытие общего крана холодной воды в подвале, сброс, замена крана и стояков хололной воды в кв 24,28,32,36,40 стояка холодной воды в подвале, запуск, проверка.</t>
  </si>
  <si>
    <t>кв 32</t>
  </si>
  <si>
    <t>муфта ф40*32</t>
  </si>
  <si>
    <t>бочата ф32*25</t>
  </si>
  <si>
    <t>кран ф25</t>
  </si>
  <si>
    <t>американка ППР 25*25</t>
  </si>
  <si>
    <t>труба ППР 25</t>
  </si>
  <si>
    <t>труба ППР ф20</t>
  </si>
  <si>
    <t>тройник ППР 25</t>
  </si>
  <si>
    <t>муфта ППР 25</t>
  </si>
  <si>
    <t>Муфта ППр 20</t>
  </si>
  <si>
    <t>Муфта ППр 25*20</t>
  </si>
  <si>
    <t>кран ППр 20</t>
  </si>
  <si>
    <t>переход ППр 25*20</t>
  </si>
  <si>
    <t>угол ППр 20</t>
  </si>
  <si>
    <t>угол ППР 25</t>
  </si>
  <si>
    <t>диск отр</t>
  </si>
  <si>
    <t>Замена тройника на трубе канализации в подвале, установка обратного клапана, установка заглушек на ревизии в подвале, запуск,проверка.</t>
  </si>
  <si>
    <t>подвал</t>
  </si>
  <si>
    <t>обратный клапан ф110</t>
  </si>
  <si>
    <t>тройник ф110</t>
  </si>
  <si>
    <t>заглушка ф110</t>
  </si>
  <si>
    <t>шуруп</t>
  </si>
  <si>
    <t xml:space="preserve">Акт выполненых работ за  Ноябрь  2023 год </t>
  </si>
  <si>
    <t>Перекрытие стояков отопления в подвале, сброс, замена стояка отопления в кв 31-35, запуск, проверка</t>
  </si>
  <si>
    <t>кв 35</t>
  </si>
  <si>
    <t>труба ППР ф25</t>
  </si>
  <si>
    <t>американка ППР ф25*20</t>
  </si>
  <si>
    <t>угол ППР ф25</t>
  </si>
  <si>
    <t>лен</t>
  </si>
  <si>
    <t>Замена отсечного крана</t>
  </si>
  <si>
    <t>кв 14</t>
  </si>
  <si>
    <t>мазда</t>
  </si>
  <si>
    <t>кран ф20</t>
  </si>
  <si>
    <t>Ремонт кодового замка. Установка ручки на двери.</t>
  </si>
  <si>
    <t>наждачка</t>
  </si>
  <si>
    <t>Замена автомата 63А</t>
  </si>
  <si>
    <t>кв 24</t>
  </si>
  <si>
    <t>автомат 63А</t>
  </si>
  <si>
    <t xml:space="preserve">Акт выполненых работ за  Декабрь  2023 год </t>
  </si>
  <si>
    <t>Демонтаж и замена эл ламп. Демонтаж и ремонт эл патронов. Изоляция соединений</t>
  </si>
  <si>
    <t>изолента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</si>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</sst>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0" fillId="0" borderId="0" xfId="0" applyBorder="1"/>
    <xf numFmtId="2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Font="1" applyBorder="1"/>
    <xf numFmtId="0" fontId="6" fillId="0" borderId="2" xfId="0" applyFont="1" applyFill="1" applyBorder="1"/>
    <xf numFmtId="2" fontId="2" fillId="0" borderId="2" xfId="0" applyNumberFormat="1" applyFont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8C23-6DB9-4071-AF11-4CA534B5AAB8}">
  <dimension ref="A1:S189"/>
  <sheetViews>
    <sheetView tabSelected="1" topLeftCell="A169" workbookViewId="0">
      <selection activeCell="B120" sqref="B120"/>
    </sheetView>
  </sheetViews>
  <sheetFormatPr defaultRowHeight="12.75" x14ac:dyDescent="0.2"/>
  <cols>
    <col min="2" max="2" width="21" customWidth="1"/>
    <col min="3" max="3" width="12" customWidth="1"/>
    <col min="16" max="16" width="12.140625" bestFit="1" customWidth="1"/>
    <col min="18" max="18" width="10.140625" customWidth="1"/>
    <col min="19" max="19" width="10.42578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19" ht="15" x14ac:dyDescent="0.2">
      <c r="A7" s="10"/>
      <c r="B7" s="11"/>
      <c r="C7" s="10"/>
      <c r="D7" s="10"/>
      <c r="E7" s="15"/>
      <c r="F7" s="10"/>
      <c r="G7" s="10"/>
      <c r="H7" s="13">
        <f t="shared" ref="H7" si="1">F7*G7</f>
        <v>0</v>
      </c>
      <c r="I7" s="13"/>
      <c r="J7" s="13">
        <f t="shared" ref="J7" si="2">H7*I7</f>
        <v>0</v>
      </c>
      <c r="K7" s="13"/>
      <c r="L7" s="13"/>
      <c r="M7" s="13"/>
      <c r="N7" s="13">
        <f t="shared" ref="N7" si="3">L7*M7</f>
        <v>0</v>
      </c>
      <c r="O7" s="13"/>
      <c r="P7" s="13"/>
      <c r="Q7" s="13"/>
      <c r="R7" s="13">
        <f t="shared" si="0"/>
        <v>0</v>
      </c>
      <c r="S7" s="14"/>
    </row>
    <row r="8" spans="1:19" x14ac:dyDescent="0.2">
      <c r="A8" s="10"/>
      <c r="B8" s="11"/>
      <c r="C8" s="10"/>
      <c r="D8" s="10"/>
      <c r="E8" s="10"/>
      <c r="F8" s="10"/>
      <c r="G8" s="10"/>
      <c r="H8" s="13">
        <f>F8*G8</f>
        <v>0</v>
      </c>
      <c r="I8" s="13"/>
      <c r="J8" s="13">
        <f>H8*I8</f>
        <v>0</v>
      </c>
      <c r="K8" s="13"/>
      <c r="L8" s="13"/>
      <c r="M8" s="13"/>
      <c r="N8" s="13">
        <f>L8*M8</f>
        <v>0</v>
      </c>
      <c r="O8" s="13"/>
      <c r="P8" s="13"/>
      <c r="Q8" s="13"/>
      <c r="R8" s="13">
        <f t="shared" si="0"/>
        <v>0</v>
      </c>
      <c r="S8" s="16"/>
    </row>
    <row r="9" spans="1:19" x14ac:dyDescent="0.2">
      <c r="A9" s="10"/>
      <c r="B9" s="11"/>
      <c r="C9" s="10"/>
      <c r="D9" s="10"/>
      <c r="E9" s="17" t="s">
        <v>19</v>
      </c>
      <c r="F9" s="10"/>
      <c r="G9" s="10"/>
      <c r="H9" s="18">
        <f>SUM(H5:H8)</f>
        <v>0</v>
      </c>
      <c r="I9" s="13"/>
      <c r="J9" s="18">
        <f>SUM(J5:J8)</f>
        <v>0</v>
      </c>
      <c r="K9" s="13"/>
      <c r="L9" s="18">
        <f>SUM(L5:L8)</f>
        <v>0</v>
      </c>
      <c r="M9" s="13"/>
      <c r="N9" s="18">
        <f>SUM(N5:N8)</f>
        <v>0</v>
      </c>
      <c r="O9" s="13"/>
      <c r="P9" s="13"/>
      <c r="Q9" s="13"/>
      <c r="R9" s="18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19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>
        <f t="shared" ref="H11:H12" si="4">F11*G11</f>
        <v>0</v>
      </c>
      <c r="I11" s="13"/>
      <c r="J11" s="13">
        <f t="shared" ref="J11:J12" si="5">H11*I11</f>
        <v>0</v>
      </c>
      <c r="K11" s="13"/>
      <c r="L11" s="13"/>
      <c r="M11" s="13"/>
      <c r="N11" s="13">
        <f t="shared" ref="N11" si="6">L11*M11</f>
        <v>0</v>
      </c>
      <c r="O11" s="13"/>
      <c r="P11" s="13"/>
      <c r="Q11" s="13"/>
      <c r="R11" s="13">
        <f t="shared" ref="R11:R12" si="7">P11*Q11</f>
        <v>0</v>
      </c>
      <c r="S11" s="19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4"/>
        <v>0</v>
      </c>
      <c r="I12" s="13"/>
      <c r="J12" s="13">
        <f t="shared" si="5"/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7"/>
        <v>0</v>
      </c>
      <c r="S12" s="14"/>
    </row>
    <row r="13" spans="1:19" x14ac:dyDescent="0.2">
      <c r="A13" s="10"/>
      <c r="B13" s="11"/>
      <c r="C13" s="10"/>
      <c r="D13" s="10"/>
      <c r="E13" s="17" t="s">
        <v>19</v>
      </c>
      <c r="F13" s="10"/>
      <c r="G13" s="10"/>
      <c r="H13" s="18">
        <f>SUM(H10:H12)</f>
        <v>0</v>
      </c>
      <c r="I13" s="13"/>
      <c r="J13" s="18">
        <f>SUM(J10:J12)</f>
        <v>0</v>
      </c>
      <c r="K13" s="13"/>
      <c r="L13" s="18">
        <f>SUM(L10:L12)</f>
        <v>0</v>
      </c>
      <c r="M13" s="13"/>
      <c r="N13" s="18">
        <f>SUM(N10:N12)</f>
        <v>0</v>
      </c>
      <c r="O13" s="13"/>
      <c r="P13" s="13"/>
      <c r="Q13" s="13"/>
      <c r="R13" s="18">
        <f>SUM(R10:R12)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19"/>
    </row>
    <row r="15" spans="1:19" ht="15" x14ac:dyDescent="0.2">
      <c r="A15" s="10"/>
      <c r="B15" s="11"/>
      <c r="C15" s="20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9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 t="shared" ref="H16" si="8">F16*G16</f>
        <v>0</v>
      </c>
      <c r="I16" s="13"/>
      <c r="J16" s="13">
        <f t="shared" ref="J16" si="9">H16*I16</f>
        <v>0</v>
      </c>
      <c r="K16" s="13"/>
      <c r="L16" s="13"/>
      <c r="M16" s="13"/>
      <c r="N16" s="13">
        <f t="shared" ref="N16" si="10">L16*M16</f>
        <v>0</v>
      </c>
      <c r="O16" s="21"/>
      <c r="P16" s="13"/>
      <c r="Q16" s="13"/>
      <c r="R16" s="13">
        <f t="shared" ref="R16" si="11">P16*Q16</f>
        <v>0</v>
      </c>
      <c r="S16" s="19"/>
    </row>
    <row r="17" spans="1:19" x14ac:dyDescent="0.2">
      <c r="A17" s="10"/>
      <c r="B17" s="11"/>
      <c r="C17" s="10"/>
      <c r="D17" s="10"/>
      <c r="E17" s="17" t="s">
        <v>19</v>
      </c>
      <c r="F17" s="10"/>
      <c r="G17" s="10"/>
      <c r="H17" s="18">
        <f>SUM(H14:H16)</f>
        <v>0</v>
      </c>
      <c r="I17" s="13"/>
      <c r="J17" s="18">
        <f>SUM(J15:J16)</f>
        <v>0</v>
      </c>
      <c r="K17" s="13"/>
      <c r="L17" s="18">
        <f>SUM(L14:L15)</f>
        <v>0</v>
      </c>
      <c r="M17" s="13"/>
      <c r="N17" s="18">
        <f>SUM(N14:N16)</f>
        <v>0</v>
      </c>
      <c r="O17" s="13"/>
      <c r="P17" s="13"/>
      <c r="Q17" s="13"/>
      <c r="R17" s="18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7" t="s">
        <v>19</v>
      </c>
      <c r="F18" s="10"/>
      <c r="G18" s="10"/>
      <c r="H18" s="18">
        <f>H9+H13+H17</f>
        <v>0</v>
      </c>
      <c r="I18" s="13"/>
      <c r="J18" s="18">
        <f>J9+J13+J17</f>
        <v>0</v>
      </c>
      <c r="K18" s="13"/>
      <c r="L18" s="18">
        <f>L9+L13+L17</f>
        <v>0</v>
      </c>
      <c r="M18" s="13"/>
      <c r="N18" s="18">
        <f>N9+N13+N17</f>
        <v>0</v>
      </c>
      <c r="O18" s="13"/>
      <c r="P18" s="13"/>
      <c r="Q18" s="13"/>
      <c r="R18" s="18">
        <f>R9+R13+R17</f>
        <v>0</v>
      </c>
      <c r="S18" s="18">
        <f>SUM(S5:S17)</f>
        <v>0</v>
      </c>
    </row>
    <row r="19" spans="1:19" x14ac:dyDescent="0.2">
      <c r="C19" s="22"/>
      <c r="R19" s="23">
        <f>J18+N18+R18</f>
        <v>0</v>
      </c>
      <c r="S19" s="23" t="s">
        <v>0</v>
      </c>
    </row>
    <row r="21" spans="1:19" ht="20.25" x14ac:dyDescent="0.3">
      <c r="F21" t="s">
        <v>0</v>
      </c>
      <c r="H21" s="1" t="s">
        <v>22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" si="12">P26*Q26</f>
        <v>0</v>
      </c>
      <c r="S26" s="14"/>
    </row>
    <row r="27" spans="1:19" x14ac:dyDescent="0.2">
      <c r="A27" s="10"/>
      <c r="B27" s="11"/>
      <c r="C27" s="10"/>
      <c r="D27" s="10"/>
      <c r="E27" s="17" t="s">
        <v>19</v>
      </c>
      <c r="F27" s="10"/>
      <c r="G27" s="10"/>
      <c r="H27" s="18">
        <f>SUM(H25:H26)</f>
        <v>0</v>
      </c>
      <c r="I27" s="13"/>
      <c r="J27" s="18">
        <f>SUM(J25:J26)</f>
        <v>0</v>
      </c>
      <c r="K27" s="13"/>
      <c r="L27" s="18">
        <f>SUM(L25:L26)</f>
        <v>0</v>
      </c>
      <c r="M27" s="13"/>
      <c r="N27" s="18">
        <f>SUM(N25:N26)</f>
        <v>0</v>
      </c>
      <c r="O27" s="13"/>
      <c r="P27" s="13"/>
      <c r="Q27" s="13"/>
      <c r="R27" s="18">
        <f>SUM(R25:R26)</f>
        <v>0</v>
      </c>
      <c r="S27" s="14">
        <f>J27+N27+R27</f>
        <v>0</v>
      </c>
    </row>
    <row r="28" spans="1:19" ht="15" x14ac:dyDescent="0.2">
      <c r="A28" s="10" t="s">
        <v>0</v>
      </c>
      <c r="B28" s="11"/>
      <c r="C28" s="10"/>
      <c r="D28" s="10"/>
      <c r="E28" s="15" t="s">
        <v>20</v>
      </c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3"/>
      <c r="P28" s="13"/>
      <c r="Q28" s="13"/>
      <c r="R28" s="13">
        <f>P28</f>
        <v>0</v>
      </c>
      <c r="S28" s="19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ref="R29" si="13">P29*Q29</f>
        <v>0</v>
      </c>
      <c r="S29" s="19"/>
    </row>
    <row r="30" spans="1:19" x14ac:dyDescent="0.2">
      <c r="A30" s="10"/>
      <c r="B30" s="11"/>
      <c r="C30" s="10"/>
      <c r="D30" s="10"/>
      <c r="E30" s="10"/>
      <c r="F30" s="10"/>
      <c r="G30" s="10"/>
      <c r="H30" s="13">
        <f t="shared" ref="H30" si="14">F30*G30</f>
        <v>0</v>
      </c>
      <c r="I30" s="13"/>
      <c r="J30" s="13">
        <f t="shared" ref="J30" si="15"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P31*Q30</f>
        <v>0</v>
      </c>
      <c r="S30" s="14"/>
    </row>
    <row r="31" spans="1:19" x14ac:dyDescent="0.2">
      <c r="A31" s="10"/>
      <c r="B31" s="11"/>
      <c r="C31" s="10"/>
      <c r="D31" s="10"/>
      <c r="E31" s="17" t="s">
        <v>19</v>
      </c>
      <c r="F31" s="10"/>
      <c r="G31" s="10"/>
      <c r="H31" s="18">
        <f>SUM(H28:H30)</f>
        <v>0</v>
      </c>
      <c r="I31" s="13"/>
      <c r="J31" s="18">
        <f>SUM(J28:J30)</f>
        <v>0</v>
      </c>
      <c r="K31" s="13"/>
      <c r="L31" s="18">
        <f>SUM(L28:L30)</f>
        <v>0</v>
      </c>
      <c r="M31" s="13"/>
      <c r="N31" s="18">
        <f>SUM(N28:N30)</f>
        <v>0</v>
      </c>
      <c r="O31" s="13"/>
      <c r="P31" s="13"/>
      <c r="Q31" s="13"/>
      <c r="R31" s="18">
        <f>SUM(R28:R30)</f>
        <v>0</v>
      </c>
      <c r="S31" s="14">
        <f>J31+N31+R31</f>
        <v>0</v>
      </c>
    </row>
    <row r="32" spans="1:19" ht="15" x14ac:dyDescent="0.2">
      <c r="A32" s="10"/>
      <c r="B32" s="11"/>
      <c r="C32" s="10"/>
      <c r="D32" s="10"/>
      <c r="E32" s="15" t="s">
        <v>21</v>
      </c>
      <c r="F32" s="10"/>
      <c r="G32" s="10"/>
      <c r="H32" s="10"/>
      <c r="I32" s="13">
        <f>F32*G32</f>
        <v>0</v>
      </c>
      <c r="J32" s="13"/>
      <c r="K32" s="13">
        <f>I32*J32</f>
        <v>0</v>
      </c>
      <c r="L32" s="13"/>
      <c r="M32" s="13"/>
      <c r="N32" s="13"/>
      <c r="O32" s="13">
        <f>M32*N32</f>
        <v>0</v>
      </c>
      <c r="P32" s="13"/>
      <c r="Q32" s="13"/>
      <c r="R32" s="24">
        <f t="shared" ref="R32:R34" si="16">P32*Q32</f>
        <v>0</v>
      </c>
      <c r="S32" s="25"/>
    </row>
    <row r="33" spans="1:19" ht="15" x14ac:dyDescent="0.2">
      <c r="A33" s="10"/>
      <c r="B33" s="11"/>
      <c r="C33" s="20"/>
      <c r="D33" s="10"/>
      <c r="E33" s="15"/>
      <c r="F33" s="10"/>
      <c r="G33" s="10"/>
      <c r="H33" s="10">
        <f t="shared" ref="H33" si="17">F33*G33</f>
        <v>0</v>
      </c>
      <c r="I33" s="13"/>
      <c r="J33" s="13"/>
      <c r="K33" s="13"/>
      <c r="L33" s="13"/>
      <c r="M33" s="13"/>
      <c r="N33" s="10">
        <f t="shared" ref="N33" si="18">L33*M33</f>
        <v>0</v>
      </c>
      <c r="O33" s="21"/>
      <c r="P33" s="13"/>
      <c r="Q33" s="10"/>
      <c r="R33" s="24">
        <f t="shared" si="16"/>
        <v>0</v>
      </c>
      <c r="S33" s="25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>F34*G34</f>
        <v>0</v>
      </c>
      <c r="I34" s="13"/>
      <c r="J34" s="13">
        <f t="shared" ref="J34" si="19"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24">
        <f t="shared" si="16"/>
        <v>0</v>
      </c>
      <c r="S34" s="19"/>
    </row>
    <row r="35" spans="1:19" x14ac:dyDescent="0.2">
      <c r="A35" s="10"/>
      <c r="B35" s="11"/>
      <c r="C35" s="10"/>
      <c r="D35" s="10"/>
      <c r="E35" s="17" t="s">
        <v>19</v>
      </c>
      <c r="F35" s="10"/>
      <c r="G35" s="10"/>
      <c r="H35" s="18">
        <f>SUM(H32:H34)</f>
        <v>0</v>
      </c>
      <c r="I35" s="13"/>
      <c r="J35" s="18">
        <f>SUM(J33:J34)</f>
        <v>0</v>
      </c>
      <c r="K35" s="13"/>
      <c r="L35" s="18">
        <f>SUM(L32:L34)</f>
        <v>0</v>
      </c>
      <c r="M35" s="13"/>
      <c r="N35" s="18">
        <f>SUM(N32:N34)</f>
        <v>0</v>
      </c>
      <c r="O35" s="13"/>
      <c r="P35" s="13"/>
      <c r="Q35" s="13"/>
      <c r="R35" s="18">
        <f>SUM(R32:R34)</f>
        <v>0</v>
      </c>
      <c r="S35" s="14">
        <f>J35+N35+R35</f>
        <v>0</v>
      </c>
    </row>
    <row r="36" spans="1:19" x14ac:dyDescent="0.2">
      <c r="A36" s="10"/>
      <c r="B36" s="11"/>
      <c r="C36" s="10"/>
      <c r="D36" s="10"/>
      <c r="E36" s="17" t="s">
        <v>19</v>
      </c>
      <c r="F36" s="10"/>
      <c r="G36" s="10"/>
      <c r="H36" s="18">
        <f>H27+H31+H35</f>
        <v>0</v>
      </c>
      <c r="I36" s="13"/>
      <c r="J36" s="18">
        <f>J27+J31+J35</f>
        <v>0</v>
      </c>
      <c r="K36" s="13"/>
      <c r="L36" s="18">
        <f>L27+L31+L35</f>
        <v>0</v>
      </c>
      <c r="M36" s="13"/>
      <c r="N36" s="18">
        <f>N27+N31+N35</f>
        <v>0</v>
      </c>
      <c r="O36" s="26"/>
      <c r="P36" s="26"/>
      <c r="Q36" s="13"/>
      <c r="R36" s="18">
        <f>R27+R31+R35</f>
        <v>0</v>
      </c>
      <c r="S36" s="18">
        <f>SUM(S25:S35)</f>
        <v>0</v>
      </c>
    </row>
    <row r="37" spans="1:19" x14ac:dyDescent="0.2">
      <c r="C37" s="22"/>
      <c r="O37" s="27"/>
      <c r="P37" s="27"/>
      <c r="R37" s="23">
        <f>J36+N36+R36</f>
        <v>0</v>
      </c>
      <c r="S37" s="23" t="s">
        <v>0</v>
      </c>
    </row>
    <row r="39" spans="1:19" ht="20.25" x14ac:dyDescent="0.3">
      <c r="F39" t="s">
        <v>0</v>
      </c>
      <c r="H39" s="1" t="s">
        <v>23</v>
      </c>
    </row>
    <row r="41" spans="1:19" x14ac:dyDescent="0.2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3" t="s">
        <v>7</v>
      </c>
      <c r="G41" s="3" t="s">
        <v>8</v>
      </c>
      <c r="H41" s="4" t="s">
        <v>9</v>
      </c>
      <c r="I41" s="4"/>
      <c r="J41" s="4"/>
      <c r="K41" s="2"/>
      <c r="L41" s="4" t="s">
        <v>10</v>
      </c>
      <c r="M41" s="4"/>
      <c r="N41" s="4"/>
      <c r="O41" s="4" t="s">
        <v>11</v>
      </c>
      <c r="P41" s="4"/>
      <c r="Q41" s="4"/>
      <c r="R41" s="4"/>
    </row>
    <row r="42" spans="1:19" ht="25.5" x14ac:dyDescent="0.2">
      <c r="A42" s="5"/>
      <c r="B42" s="5"/>
      <c r="C42" s="5"/>
      <c r="D42" s="5"/>
      <c r="E42" s="5"/>
      <c r="F42" s="6"/>
      <c r="G42" s="6"/>
      <c r="H42" s="7" t="s">
        <v>12</v>
      </c>
      <c r="I42" s="8" t="s">
        <v>13</v>
      </c>
      <c r="J42" s="7" t="s">
        <v>14</v>
      </c>
      <c r="K42" s="9"/>
      <c r="L42" s="7" t="s">
        <v>12</v>
      </c>
      <c r="M42" s="7" t="s">
        <v>15</v>
      </c>
      <c r="N42" s="7" t="s">
        <v>14</v>
      </c>
      <c r="O42" s="8" t="s">
        <v>16</v>
      </c>
      <c r="P42" s="7" t="s">
        <v>12</v>
      </c>
      <c r="Q42" s="7" t="s">
        <v>15</v>
      </c>
      <c r="R42" s="7" t="s">
        <v>14</v>
      </c>
    </row>
    <row r="43" spans="1:19" ht="15.75" x14ac:dyDescent="0.25">
      <c r="A43" s="10"/>
      <c r="B43" s="11"/>
      <c r="C43" s="10"/>
      <c r="D43" s="11"/>
      <c r="E43" s="12" t="s">
        <v>17</v>
      </c>
      <c r="F43" s="10"/>
      <c r="G43" s="10"/>
      <c r="H43" s="13">
        <f>F43*G43</f>
        <v>0</v>
      </c>
      <c r="I43" s="13"/>
      <c r="J43" s="13">
        <f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>P43*Q43</f>
        <v>0</v>
      </c>
      <c r="S43" s="14"/>
    </row>
    <row r="44" spans="1:19" ht="15" x14ac:dyDescent="0.2">
      <c r="A44" s="10"/>
      <c r="B44" s="11"/>
      <c r="C44" s="10"/>
      <c r="D44" s="10"/>
      <c r="E44" s="15" t="s">
        <v>18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 t="shared" ref="R44:R54" si="20">P44*Q44</f>
        <v>0</v>
      </c>
      <c r="S44" s="14"/>
    </row>
    <row r="45" spans="1:19" ht="15" x14ac:dyDescent="0.2">
      <c r="A45" s="10"/>
      <c r="B45" s="11"/>
      <c r="C45" s="10"/>
      <c r="D45" s="10"/>
      <c r="E45" s="15"/>
      <c r="F45" s="10"/>
      <c r="G45" s="10"/>
      <c r="H45" s="13">
        <f t="shared" ref="H45:H53" si="21">F45*G45</f>
        <v>0</v>
      </c>
      <c r="I45" s="13"/>
      <c r="J45" s="13">
        <f t="shared" ref="J45:J53" si="22">H45*I45</f>
        <v>0</v>
      </c>
      <c r="K45" s="13"/>
      <c r="L45" s="13"/>
      <c r="M45" s="13"/>
      <c r="N45" s="13">
        <f t="shared" ref="N45:N53" si="23">L45*M45</f>
        <v>0</v>
      </c>
      <c r="O45" s="13"/>
      <c r="P45" s="13"/>
      <c r="Q45" s="13"/>
      <c r="R45" s="13">
        <f t="shared" si="20"/>
        <v>0</v>
      </c>
      <c r="S45" s="14"/>
    </row>
    <row r="46" spans="1:19" ht="63.75" x14ac:dyDescent="0.2">
      <c r="A46" s="10">
        <v>1</v>
      </c>
      <c r="B46" s="11" t="s">
        <v>24</v>
      </c>
      <c r="C46" s="20">
        <v>45156</v>
      </c>
      <c r="D46" s="10"/>
      <c r="E46" s="15" t="s">
        <v>25</v>
      </c>
      <c r="F46" s="10">
        <v>1</v>
      </c>
      <c r="G46" s="10">
        <v>1</v>
      </c>
      <c r="H46" s="13">
        <f t="shared" si="21"/>
        <v>1</v>
      </c>
      <c r="I46" s="13">
        <v>600</v>
      </c>
      <c r="J46" s="13">
        <f t="shared" si="22"/>
        <v>600</v>
      </c>
      <c r="K46" s="13" t="s">
        <v>26</v>
      </c>
      <c r="L46" s="13">
        <v>0.5</v>
      </c>
      <c r="M46" s="13">
        <v>500</v>
      </c>
      <c r="N46" s="13">
        <f t="shared" si="23"/>
        <v>250</v>
      </c>
      <c r="O46" s="13" t="s">
        <v>27</v>
      </c>
      <c r="P46" s="13">
        <v>0.3</v>
      </c>
      <c r="Q46" s="13">
        <v>70</v>
      </c>
      <c r="R46" s="13">
        <f t="shared" si="20"/>
        <v>21</v>
      </c>
      <c r="S46" s="14"/>
    </row>
    <row r="47" spans="1:19" ht="15" x14ac:dyDescent="0.2">
      <c r="A47" s="10"/>
      <c r="B47" s="11"/>
      <c r="C47" s="10"/>
      <c r="D47" s="10"/>
      <c r="E47" s="15"/>
      <c r="F47" s="10"/>
      <c r="G47" s="10"/>
      <c r="H47" s="13">
        <f t="shared" si="21"/>
        <v>0</v>
      </c>
      <c r="I47" s="13"/>
      <c r="J47" s="13">
        <f t="shared" si="22"/>
        <v>0</v>
      </c>
      <c r="K47" s="13"/>
      <c r="L47" s="13"/>
      <c r="M47" s="13"/>
      <c r="N47" s="13">
        <f t="shared" si="23"/>
        <v>0</v>
      </c>
      <c r="O47" s="13"/>
      <c r="P47" s="13"/>
      <c r="Q47" s="13"/>
      <c r="R47" s="13">
        <f t="shared" si="20"/>
        <v>0</v>
      </c>
      <c r="S47" s="14"/>
    </row>
    <row r="48" spans="1:19" ht="63.75" x14ac:dyDescent="0.2">
      <c r="A48" s="10">
        <v>2</v>
      </c>
      <c r="B48" s="11" t="s">
        <v>28</v>
      </c>
      <c r="C48" s="20">
        <v>45141</v>
      </c>
      <c r="D48" s="10"/>
      <c r="E48" s="15" t="s">
        <v>29</v>
      </c>
      <c r="F48" s="10">
        <v>1</v>
      </c>
      <c r="G48" s="10">
        <v>1</v>
      </c>
      <c r="H48" s="13">
        <f t="shared" si="21"/>
        <v>1</v>
      </c>
      <c r="I48" s="13">
        <v>600</v>
      </c>
      <c r="J48" s="13">
        <f t="shared" si="22"/>
        <v>600</v>
      </c>
      <c r="K48" s="13" t="s">
        <v>26</v>
      </c>
      <c r="L48" s="13">
        <v>0.5</v>
      </c>
      <c r="M48" s="13">
        <v>500</v>
      </c>
      <c r="N48" s="13">
        <f t="shared" si="23"/>
        <v>250</v>
      </c>
      <c r="O48" s="21" t="s">
        <v>30</v>
      </c>
      <c r="P48" s="13">
        <v>1</v>
      </c>
      <c r="Q48" s="13">
        <v>245</v>
      </c>
      <c r="R48" s="13">
        <f t="shared" si="20"/>
        <v>245</v>
      </c>
      <c r="S48" s="14"/>
    </row>
    <row r="49" spans="1:19" ht="25.5" x14ac:dyDescent="0.2">
      <c r="A49" s="10"/>
      <c r="B49" s="11"/>
      <c r="C49" s="10"/>
      <c r="D49" s="10"/>
      <c r="E49" s="15"/>
      <c r="F49" s="10"/>
      <c r="G49" s="10"/>
      <c r="H49" s="13">
        <f t="shared" si="21"/>
        <v>0</v>
      </c>
      <c r="I49" s="13"/>
      <c r="J49" s="13">
        <f t="shared" si="22"/>
        <v>0</v>
      </c>
      <c r="K49" s="13"/>
      <c r="L49" s="13"/>
      <c r="M49" s="13"/>
      <c r="N49" s="13">
        <f t="shared" si="23"/>
        <v>0</v>
      </c>
      <c r="O49" s="21" t="s">
        <v>27</v>
      </c>
      <c r="P49" s="13">
        <v>0.3</v>
      </c>
      <c r="Q49" s="13">
        <v>70</v>
      </c>
      <c r="R49" s="13">
        <f t="shared" si="20"/>
        <v>21</v>
      </c>
      <c r="S49" s="14"/>
    </row>
    <row r="50" spans="1:19" ht="15" x14ac:dyDescent="0.2">
      <c r="A50" s="10"/>
      <c r="B50" s="11"/>
      <c r="C50" s="10"/>
      <c r="D50" s="10"/>
      <c r="E50" s="15"/>
      <c r="F50" s="10"/>
      <c r="G50" s="10"/>
      <c r="H50" s="13">
        <f t="shared" si="21"/>
        <v>0</v>
      </c>
      <c r="I50" s="13"/>
      <c r="J50" s="13">
        <f t="shared" si="22"/>
        <v>0</v>
      </c>
      <c r="K50" s="13"/>
      <c r="L50" s="13"/>
      <c r="M50" s="13"/>
      <c r="N50" s="13">
        <f t="shared" si="23"/>
        <v>0</v>
      </c>
      <c r="O50" s="21"/>
      <c r="P50" s="13"/>
      <c r="Q50" s="13"/>
      <c r="R50" s="13">
        <f t="shared" si="20"/>
        <v>0</v>
      </c>
      <c r="S50" s="14"/>
    </row>
    <row r="51" spans="1:19" ht="51" x14ac:dyDescent="0.2">
      <c r="A51" s="10">
        <v>3</v>
      </c>
      <c r="B51" s="11" t="s">
        <v>31</v>
      </c>
      <c r="C51" s="20">
        <v>45165</v>
      </c>
      <c r="D51" s="10"/>
      <c r="E51" s="15" t="s">
        <v>32</v>
      </c>
      <c r="F51" s="10">
        <v>2</v>
      </c>
      <c r="G51" s="10">
        <v>2</v>
      </c>
      <c r="H51" s="13">
        <f t="shared" si="21"/>
        <v>4</v>
      </c>
      <c r="I51" s="13">
        <v>600</v>
      </c>
      <c r="J51" s="13">
        <f t="shared" si="22"/>
        <v>2400</v>
      </c>
      <c r="K51" s="13" t="s">
        <v>26</v>
      </c>
      <c r="L51" s="13">
        <v>0.5</v>
      </c>
      <c r="M51" s="13">
        <v>500</v>
      </c>
      <c r="N51" s="13">
        <f t="shared" si="23"/>
        <v>250</v>
      </c>
      <c r="O51" s="21"/>
      <c r="P51" s="13"/>
      <c r="Q51" s="13"/>
      <c r="R51" s="13">
        <f t="shared" si="20"/>
        <v>0</v>
      </c>
      <c r="S51" s="14"/>
    </row>
    <row r="52" spans="1:19" ht="15" x14ac:dyDescent="0.2">
      <c r="A52" s="10"/>
      <c r="B52" s="11"/>
      <c r="C52" s="10"/>
      <c r="D52" s="10"/>
      <c r="E52" s="15"/>
      <c r="F52" s="10"/>
      <c r="G52" s="10"/>
      <c r="H52" s="13">
        <f t="shared" si="21"/>
        <v>0</v>
      </c>
      <c r="I52" s="13"/>
      <c r="J52" s="13">
        <f t="shared" si="22"/>
        <v>0</v>
      </c>
      <c r="K52" s="13"/>
      <c r="L52" s="13"/>
      <c r="M52" s="13"/>
      <c r="N52" s="13">
        <f t="shared" si="23"/>
        <v>0</v>
      </c>
      <c r="O52" s="21"/>
      <c r="P52" s="13"/>
      <c r="Q52" s="13"/>
      <c r="R52" s="13">
        <f t="shared" si="20"/>
        <v>0</v>
      </c>
      <c r="S52" s="14"/>
    </row>
    <row r="53" spans="1:19" ht="38.25" x14ac:dyDescent="0.2">
      <c r="A53" s="10">
        <v>4</v>
      </c>
      <c r="B53" s="11" t="s">
        <v>33</v>
      </c>
      <c r="C53" s="20">
        <v>45169</v>
      </c>
      <c r="D53" s="10"/>
      <c r="E53" s="15"/>
      <c r="F53" s="10"/>
      <c r="G53" s="10"/>
      <c r="H53" s="13">
        <f t="shared" si="21"/>
        <v>0</v>
      </c>
      <c r="I53" s="13"/>
      <c r="J53" s="13">
        <f t="shared" si="22"/>
        <v>0</v>
      </c>
      <c r="K53" s="13"/>
      <c r="L53" s="13"/>
      <c r="M53" s="13"/>
      <c r="N53" s="13">
        <f t="shared" si="23"/>
        <v>0</v>
      </c>
      <c r="O53" s="21"/>
      <c r="P53" s="13"/>
      <c r="Q53" s="13"/>
      <c r="R53" s="13">
        <v>12000</v>
      </c>
      <c r="S53" s="14"/>
    </row>
    <row r="54" spans="1:19" x14ac:dyDescent="0.2">
      <c r="A54" s="10"/>
      <c r="B54" s="11"/>
      <c r="C54" s="10"/>
      <c r="D54" s="10"/>
      <c r="E54" s="10"/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 t="shared" si="20"/>
        <v>0</v>
      </c>
      <c r="S54" s="16"/>
    </row>
    <row r="55" spans="1:19" x14ac:dyDescent="0.2">
      <c r="A55" s="10"/>
      <c r="B55" s="11"/>
      <c r="C55" s="10"/>
      <c r="D55" s="10"/>
      <c r="E55" s="17" t="s">
        <v>19</v>
      </c>
      <c r="F55" s="10"/>
      <c r="G55" s="10"/>
      <c r="H55" s="18">
        <f>SUM(H43:H54)</f>
        <v>6</v>
      </c>
      <c r="I55" s="13"/>
      <c r="J55" s="18">
        <f>SUM(J43:J54)</f>
        <v>3600</v>
      </c>
      <c r="K55" s="13"/>
      <c r="L55" s="18">
        <f>SUM(L43:L54)</f>
        <v>1.5</v>
      </c>
      <c r="M55" s="13"/>
      <c r="N55" s="18">
        <f>SUM(N43:N54)</f>
        <v>750</v>
      </c>
      <c r="O55" s="13"/>
      <c r="P55" s="13"/>
      <c r="Q55" s="13"/>
      <c r="R55" s="18">
        <f>SUM(R43:R54)</f>
        <v>12287</v>
      </c>
      <c r="S55" s="14">
        <f>J55+N55+R55</f>
        <v>16637</v>
      </c>
    </row>
    <row r="56" spans="1:19" ht="15" x14ac:dyDescent="0.2">
      <c r="A56" s="10" t="s">
        <v>0</v>
      </c>
      <c r="B56" s="11"/>
      <c r="C56" s="10"/>
      <c r="D56" s="10"/>
      <c r="E56" s="15" t="s">
        <v>20</v>
      </c>
      <c r="F56" s="10"/>
      <c r="G56" s="10"/>
      <c r="H56" s="13">
        <f>F56*G56</f>
        <v>0</v>
      </c>
      <c r="I56" s="13"/>
      <c r="J56" s="13">
        <f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13">
        <f>P56</f>
        <v>0</v>
      </c>
      <c r="S56" s="19"/>
    </row>
    <row r="57" spans="1:19" ht="15" x14ac:dyDescent="0.2">
      <c r="A57" s="10"/>
      <c r="B57" s="11"/>
      <c r="C57" s="10"/>
      <c r="D57" s="10"/>
      <c r="E57" s="15"/>
      <c r="F57" s="10"/>
      <c r="G57" s="10"/>
      <c r="H57" s="13">
        <f t="shared" ref="H57:H58" si="24">F57*G57</f>
        <v>0</v>
      </c>
      <c r="I57" s="13"/>
      <c r="J57" s="13">
        <f>H57*I57</f>
        <v>0</v>
      </c>
      <c r="K57" s="13"/>
      <c r="L57" s="13"/>
      <c r="M57" s="13"/>
      <c r="N57" s="13">
        <f t="shared" ref="N57" si="25">L57*M57</f>
        <v>0</v>
      </c>
      <c r="O57" s="13"/>
      <c r="P57" s="13"/>
      <c r="Q57" s="13"/>
      <c r="R57" s="13">
        <f t="shared" ref="R57:R58" si="26">P57*Q57</f>
        <v>0</v>
      </c>
      <c r="S57" s="19"/>
    </row>
    <row r="58" spans="1:19" x14ac:dyDescent="0.2">
      <c r="A58" s="10"/>
      <c r="B58" s="11"/>
      <c r="C58" s="10"/>
      <c r="D58" s="10"/>
      <c r="E58" s="10"/>
      <c r="F58" s="10"/>
      <c r="G58" s="10"/>
      <c r="H58" s="13">
        <f t="shared" si="24"/>
        <v>0</v>
      </c>
      <c r="I58" s="13"/>
      <c r="J58" s="13">
        <f t="shared" ref="J58" si="27"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si="26"/>
        <v>0</v>
      </c>
      <c r="S58" s="14"/>
    </row>
    <row r="59" spans="1:19" x14ac:dyDescent="0.2">
      <c r="A59" s="10"/>
      <c r="B59" s="11"/>
      <c r="C59" s="10"/>
      <c r="D59" s="10"/>
      <c r="E59" s="17" t="s">
        <v>19</v>
      </c>
      <c r="F59" s="10"/>
      <c r="G59" s="10"/>
      <c r="H59" s="18">
        <f>SUM(H56:H58)</f>
        <v>0</v>
      </c>
      <c r="I59" s="13"/>
      <c r="J59" s="18">
        <f>SUM(J56:J58)</f>
        <v>0</v>
      </c>
      <c r="K59" s="13"/>
      <c r="L59" s="18">
        <f>SUM(L56:L58)</f>
        <v>0</v>
      </c>
      <c r="M59" s="13"/>
      <c r="N59" s="18">
        <f>SUM(N56:N58)</f>
        <v>0</v>
      </c>
      <c r="O59" s="13"/>
      <c r="P59" s="13"/>
      <c r="Q59" s="13"/>
      <c r="R59" s="18">
        <f>SUM(R56:R58)</f>
        <v>0</v>
      </c>
      <c r="S59" s="14">
        <f>J59+N59+R59</f>
        <v>0</v>
      </c>
    </row>
    <row r="60" spans="1:19" ht="15" x14ac:dyDescent="0.2">
      <c r="A60" s="10"/>
      <c r="B60" s="11"/>
      <c r="C60" s="10"/>
      <c r="D60" s="10"/>
      <c r="E60" s="15" t="s">
        <v>21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>P60*Q60</f>
        <v>0</v>
      </c>
      <c r="S60" s="19"/>
    </row>
    <row r="61" spans="1:19" ht="15" x14ac:dyDescent="0.2">
      <c r="A61" s="10"/>
      <c r="B61" s="11"/>
      <c r="C61" s="20"/>
      <c r="D61" s="10"/>
      <c r="E61" s="15"/>
      <c r="F61" s="10"/>
      <c r="G61" s="10"/>
      <c r="H61" s="13">
        <f t="shared" ref="H61" si="28">F61*G61</f>
        <v>0</v>
      </c>
      <c r="I61" s="13"/>
      <c r="J61" s="13">
        <f t="shared" ref="J61:J62" si="29">H61*I61</f>
        <v>0</v>
      </c>
      <c r="K61" s="13"/>
      <c r="L61" s="13"/>
      <c r="M61" s="13"/>
      <c r="N61" s="13">
        <f t="shared" ref="N61" si="30">L61*M61</f>
        <v>0</v>
      </c>
      <c r="O61" s="13"/>
      <c r="P61" s="13"/>
      <c r="Q61" s="13"/>
      <c r="R61" s="13">
        <f t="shared" ref="R61:R62" si="31">P61*Q61</f>
        <v>0</v>
      </c>
      <c r="S61" s="19"/>
    </row>
    <row r="62" spans="1:19" x14ac:dyDescent="0.2">
      <c r="A62" s="10"/>
      <c r="B62" s="11"/>
      <c r="C62" s="10"/>
      <c r="D62" s="10"/>
      <c r="E62" s="10"/>
      <c r="F62" s="10"/>
      <c r="G62" s="10"/>
      <c r="H62" s="13">
        <f>F62*G62</f>
        <v>0</v>
      </c>
      <c r="I62" s="13"/>
      <c r="J62" s="13">
        <f t="shared" si="29"/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 t="shared" si="31"/>
        <v>0</v>
      </c>
      <c r="S62" s="19"/>
    </row>
    <row r="63" spans="1:19" x14ac:dyDescent="0.2">
      <c r="A63" s="10"/>
      <c r="B63" s="11"/>
      <c r="C63" s="10"/>
      <c r="D63" s="10"/>
      <c r="E63" s="17" t="s">
        <v>19</v>
      </c>
      <c r="F63" s="10"/>
      <c r="G63" s="10"/>
      <c r="H63" s="18">
        <f>SUM(H60:H62)</f>
        <v>0</v>
      </c>
      <c r="I63" s="13"/>
      <c r="J63" s="18">
        <f>SUM(J61:J62)</f>
        <v>0</v>
      </c>
      <c r="K63" s="13"/>
      <c r="L63" s="18">
        <f>SUM(L60:L62)</f>
        <v>0</v>
      </c>
      <c r="M63" s="13"/>
      <c r="N63" s="18">
        <f>SUM(N60:N62)</f>
        <v>0</v>
      </c>
      <c r="O63" s="13"/>
      <c r="P63" s="13"/>
      <c r="Q63" s="13"/>
      <c r="R63" s="18">
        <f>SUM(R60:R62)</f>
        <v>0</v>
      </c>
      <c r="S63" s="14">
        <f>J63+N63+R63</f>
        <v>0</v>
      </c>
    </row>
    <row r="64" spans="1:19" x14ac:dyDescent="0.2">
      <c r="A64" s="10"/>
      <c r="B64" s="11"/>
      <c r="C64" s="10"/>
      <c r="D64" s="10"/>
      <c r="E64" s="17" t="s">
        <v>19</v>
      </c>
      <c r="F64" s="10"/>
      <c r="G64" s="10"/>
      <c r="H64" s="18">
        <f>H55+H59+H63</f>
        <v>6</v>
      </c>
      <c r="I64" s="13"/>
      <c r="J64" s="18">
        <f>J55+J59+J63</f>
        <v>3600</v>
      </c>
      <c r="K64" s="13"/>
      <c r="L64" s="18">
        <f>L55+L59+L63</f>
        <v>1.5</v>
      </c>
      <c r="M64" s="13"/>
      <c r="N64" s="18">
        <f>N55+N59+N63</f>
        <v>750</v>
      </c>
      <c r="O64" s="13"/>
      <c r="P64" s="13"/>
      <c r="Q64" s="13"/>
      <c r="R64" s="18">
        <f>R55+R59+R63</f>
        <v>12287</v>
      </c>
      <c r="S64" s="18">
        <f>SUM(S43:S63)</f>
        <v>16637</v>
      </c>
    </row>
    <row r="65" spans="1:19" x14ac:dyDescent="0.2">
      <c r="C65" s="22"/>
      <c r="R65" s="23">
        <f>J64+N64+R64</f>
        <v>16637</v>
      </c>
      <c r="S65" s="23" t="s">
        <v>0</v>
      </c>
    </row>
    <row r="67" spans="1:19" ht="20.25" x14ac:dyDescent="0.3">
      <c r="F67" t="s">
        <v>0</v>
      </c>
      <c r="H67" s="1" t="s">
        <v>34</v>
      </c>
    </row>
    <row r="69" spans="1:19" x14ac:dyDescent="0.2">
      <c r="A69" s="2" t="s">
        <v>2</v>
      </c>
      <c r="B69" s="2" t="s">
        <v>3</v>
      </c>
      <c r="C69" s="2" t="s">
        <v>4</v>
      </c>
      <c r="D69" s="2" t="s">
        <v>5</v>
      </c>
      <c r="E69" s="2" t="s">
        <v>6</v>
      </c>
      <c r="F69" s="3" t="s">
        <v>7</v>
      </c>
      <c r="G69" s="3" t="s">
        <v>8</v>
      </c>
      <c r="H69" s="4" t="s">
        <v>9</v>
      </c>
      <c r="I69" s="4"/>
      <c r="J69" s="4"/>
      <c r="K69" s="2"/>
      <c r="L69" s="4" t="s">
        <v>10</v>
      </c>
      <c r="M69" s="4"/>
      <c r="N69" s="4"/>
      <c r="O69" s="4" t="s">
        <v>11</v>
      </c>
      <c r="P69" s="4"/>
      <c r="Q69" s="4"/>
      <c r="R69" s="4"/>
    </row>
    <row r="70" spans="1:19" ht="25.5" x14ac:dyDescent="0.2">
      <c r="A70" s="5"/>
      <c r="B70" s="5"/>
      <c r="C70" s="5"/>
      <c r="D70" s="5"/>
      <c r="E70" s="5"/>
      <c r="F70" s="6"/>
      <c r="G70" s="6"/>
      <c r="H70" s="7" t="s">
        <v>12</v>
      </c>
      <c r="I70" s="8" t="s">
        <v>13</v>
      </c>
      <c r="J70" s="7" t="s">
        <v>14</v>
      </c>
      <c r="K70" s="9"/>
      <c r="L70" s="7" t="s">
        <v>12</v>
      </c>
      <c r="M70" s="7" t="s">
        <v>15</v>
      </c>
      <c r="N70" s="7" t="s">
        <v>14</v>
      </c>
      <c r="O70" s="8" t="s">
        <v>16</v>
      </c>
      <c r="P70" s="7" t="s">
        <v>12</v>
      </c>
      <c r="Q70" s="7" t="s">
        <v>15</v>
      </c>
      <c r="R70" s="7" t="s">
        <v>14</v>
      </c>
    </row>
    <row r="71" spans="1:19" ht="15.75" x14ac:dyDescent="0.25">
      <c r="A71" s="10"/>
      <c r="B71" s="11"/>
      <c r="C71" s="10"/>
      <c r="D71" s="11"/>
      <c r="E71" s="12" t="s">
        <v>17</v>
      </c>
      <c r="F71" s="10"/>
      <c r="G71" s="10"/>
      <c r="H71" s="13">
        <f>F71*G71</f>
        <v>0</v>
      </c>
      <c r="I71" s="13"/>
      <c r="J71" s="13">
        <f>H71*I71</f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>P71*Q71</f>
        <v>0</v>
      </c>
      <c r="S71" s="14"/>
    </row>
    <row r="72" spans="1:19" ht="15" x14ac:dyDescent="0.2">
      <c r="A72" s="10"/>
      <c r="B72" s="11"/>
      <c r="C72" s="10"/>
      <c r="D72" s="10"/>
      <c r="E72" s="15" t="s">
        <v>18</v>
      </c>
      <c r="F72" s="10"/>
      <c r="G72" s="10"/>
      <c r="H72" s="13">
        <f>F72*G72</f>
        <v>0</v>
      </c>
      <c r="I72" s="13"/>
      <c r="J72" s="13">
        <f>H72*I72</f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ref="R72:R74" si="32">P72*Q72</f>
        <v>0</v>
      </c>
      <c r="S72" s="14"/>
    </row>
    <row r="73" spans="1:19" ht="78" customHeight="1" x14ac:dyDescent="0.2">
      <c r="A73" s="10"/>
      <c r="B73" s="11" t="s">
        <v>35</v>
      </c>
      <c r="C73" s="20">
        <v>45177</v>
      </c>
      <c r="D73" s="10"/>
      <c r="E73" s="28" t="s">
        <v>36</v>
      </c>
      <c r="F73" s="10"/>
      <c r="G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9">
        <v>7000</v>
      </c>
      <c r="S73" s="16"/>
    </row>
    <row r="74" spans="1:19" x14ac:dyDescent="0.2">
      <c r="A74" s="10"/>
      <c r="B74" s="11"/>
      <c r="C74" s="10"/>
      <c r="D74" s="10"/>
      <c r="E74" s="10"/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si="32"/>
        <v>0</v>
      </c>
      <c r="S74" s="16"/>
    </row>
    <row r="75" spans="1:19" x14ac:dyDescent="0.2">
      <c r="A75" s="10"/>
      <c r="B75" s="11"/>
      <c r="C75" s="10"/>
      <c r="D75" s="10"/>
      <c r="E75" s="17" t="s">
        <v>19</v>
      </c>
      <c r="F75" s="10"/>
      <c r="G75" s="10"/>
      <c r="H75" s="18">
        <f>SUM(H71:H74)</f>
        <v>0</v>
      </c>
      <c r="I75" s="13"/>
      <c r="J75" s="18">
        <f>SUM(J71:J74)</f>
        <v>0</v>
      </c>
      <c r="K75" s="13"/>
      <c r="L75" s="18">
        <f>SUM(L71:L74)</f>
        <v>0</v>
      </c>
      <c r="M75" s="13"/>
      <c r="N75" s="18">
        <f>SUM(N71:N74)</f>
        <v>0</v>
      </c>
      <c r="O75" s="13"/>
      <c r="P75" s="13"/>
      <c r="Q75" s="13"/>
      <c r="R75" s="18">
        <f>SUM(R71:R74)</f>
        <v>7000</v>
      </c>
      <c r="S75" s="14">
        <f>J75+N75+R75</f>
        <v>7000</v>
      </c>
    </row>
    <row r="76" spans="1:19" ht="15" x14ac:dyDescent="0.2">
      <c r="A76" s="10" t="s">
        <v>0</v>
      </c>
      <c r="B76" s="11"/>
      <c r="C76" s="10"/>
      <c r="D76" s="10"/>
      <c r="E76" s="15" t="s">
        <v>20</v>
      </c>
      <c r="F76" s="10"/>
      <c r="G76" s="10"/>
      <c r="H76" s="13">
        <f>F76*G76</f>
        <v>0</v>
      </c>
      <c r="I76" s="13"/>
      <c r="J76" s="13">
        <f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>P76</f>
        <v>0</v>
      </c>
      <c r="S76" s="19"/>
    </row>
    <row r="77" spans="1:19" ht="15" x14ac:dyDescent="0.2">
      <c r="A77" s="10"/>
      <c r="B77" s="11"/>
      <c r="C77" s="20"/>
      <c r="D77" s="10"/>
      <c r="E77" s="15" t="s">
        <v>37</v>
      </c>
      <c r="F77" s="10"/>
      <c r="G77" s="10"/>
      <c r="H77" s="13">
        <f t="shared" ref="H77:H79" si="33">F77*G77</f>
        <v>0</v>
      </c>
      <c r="I77" s="13"/>
      <c r="J77" s="13">
        <f>H77*I77</f>
        <v>0</v>
      </c>
      <c r="K77" s="13"/>
      <c r="L77" s="13"/>
      <c r="M77" s="13"/>
      <c r="N77" s="13">
        <f t="shared" ref="N77:N78" si="34">L77*M77</f>
        <v>0</v>
      </c>
      <c r="O77" s="13"/>
      <c r="P77" s="13"/>
      <c r="Q77" s="13"/>
      <c r="R77" s="13">
        <f>P77*Q77</f>
        <v>0</v>
      </c>
      <c r="S77" s="19"/>
    </row>
    <row r="78" spans="1:19" ht="15" x14ac:dyDescent="0.2">
      <c r="A78" s="10"/>
      <c r="B78" s="11"/>
      <c r="C78" s="10"/>
      <c r="D78" s="10"/>
      <c r="E78" s="15"/>
      <c r="F78" s="10"/>
      <c r="G78" s="10"/>
      <c r="H78" s="13">
        <f t="shared" si="33"/>
        <v>0</v>
      </c>
      <c r="I78" s="13"/>
      <c r="J78" s="13">
        <f>H78*I78</f>
        <v>0</v>
      </c>
      <c r="K78" s="13"/>
      <c r="L78" s="13"/>
      <c r="M78" s="13"/>
      <c r="N78" s="13">
        <f t="shared" si="34"/>
        <v>0</v>
      </c>
      <c r="O78" s="13"/>
      <c r="P78" s="13"/>
      <c r="Q78" s="13"/>
      <c r="R78" s="13">
        <f t="shared" ref="R78:R79" si="35">P78*Q78</f>
        <v>0</v>
      </c>
      <c r="S78" s="19"/>
    </row>
    <row r="79" spans="1:19" x14ac:dyDescent="0.2">
      <c r="A79" s="10"/>
      <c r="B79" s="11"/>
      <c r="C79" s="10"/>
      <c r="D79" s="10"/>
      <c r="E79" s="10"/>
      <c r="F79" s="10"/>
      <c r="G79" s="10"/>
      <c r="H79" s="13">
        <f t="shared" si="33"/>
        <v>0</v>
      </c>
      <c r="I79" s="13"/>
      <c r="J79" s="13">
        <f t="shared" ref="J79" si="36">H79*I79</f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 t="shared" si="35"/>
        <v>0</v>
      </c>
      <c r="S79" s="14"/>
    </row>
    <row r="80" spans="1:19" x14ac:dyDescent="0.2">
      <c r="A80" s="10"/>
      <c r="B80" s="11"/>
      <c r="C80" s="10"/>
      <c r="D80" s="10"/>
      <c r="E80" s="17" t="s">
        <v>19</v>
      </c>
      <c r="F80" s="10"/>
      <c r="G80" s="10"/>
      <c r="H80" s="18">
        <f>SUM(H76:H79)</f>
        <v>0</v>
      </c>
      <c r="I80" s="13"/>
      <c r="J80" s="18">
        <f>SUM(J76:J79)</f>
        <v>0</v>
      </c>
      <c r="K80" s="13"/>
      <c r="L80" s="18">
        <f>SUM(L76:L79)</f>
        <v>0</v>
      </c>
      <c r="M80" s="13"/>
      <c r="N80" s="18">
        <f>SUM(N76:N79)</f>
        <v>0</v>
      </c>
      <c r="O80" s="13"/>
      <c r="P80" s="13"/>
      <c r="Q80" s="13"/>
      <c r="R80" s="18">
        <f>SUM(R76:R79)</f>
        <v>0</v>
      </c>
      <c r="S80" s="14">
        <f>J80+N80+R80</f>
        <v>0</v>
      </c>
    </row>
    <row r="81" spans="1:19" ht="15" x14ac:dyDescent="0.2">
      <c r="A81" s="10"/>
      <c r="B81" s="11"/>
      <c r="C81" s="10"/>
      <c r="D81" s="10"/>
      <c r="E81" s="15" t="s">
        <v>21</v>
      </c>
      <c r="F81" s="10"/>
      <c r="G81" s="10"/>
      <c r="H81" s="13">
        <f>F81*G81</f>
        <v>0</v>
      </c>
      <c r="I81" s="13"/>
      <c r="J81" s="13">
        <f>H81*I81</f>
        <v>0</v>
      </c>
      <c r="K81" s="13"/>
      <c r="L81" s="13"/>
      <c r="M81" s="13"/>
      <c r="N81" s="13">
        <f>L81*M81</f>
        <v>0</v>
      </c>
      <c r="O81" s="13"/>
      <c r="P81" s="13"/>
      <c r="Q81" s="13"/>
      <c r="R81" s="13">
        <f>P81*Q81</f>
        <v>0</v>
      </c>
      <c r="S81" s="19"/>
    </row>
    <row r="82" spans="1:19" ht="15" x14ac:dyDescent="0.2">
      <c r="A82" s="10"/>
      <c r="B82" s="11"/>
      <c r="C82" s="20"/>
      <c r="D82" s="10"/>
      <c r="E82" s="15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9"/>
    </row>
    <row r="83" spans="1:19" x14ac:dyDescent="0.2">
      <c r="A83" s="10"/>
      <c r="B83" s="11"/>
      <c r="C83" s="10"/>
      <c r="D83" s="10"/>
      <c r="E83" s="10"/>
      <c r="F83" s="10"/>
      <c r="G83" s="10"/>
      <c r="H83" s="13">
        <f>F83*G83</f>
        <v>0</v>
      </c>
      <c r="I83" s="13"/>
      <c r="J83" s="13">
        <f t="shared" ref="J83" si="37"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ref="R83" si="38">P83*Q83</f>
        <v>0</v>
      </c>
      <c r="S83" s="19"/>
    </row>
    <row r="84" spans="1:19" x14ac:dyDescent="0.2">
      <c r="A84" s="10"/>
      <c r="B84" s="11"/>
      <c r="C84" s="10"/>
      <c r="D84" s="10"/>
      <c r="E84" s="17" t="s">
        <v>19</v>
      </c>
      <c r="F84" s="10"/>
      <c r="G84" s="10"/>
      <c r="H84" s="18">
        <f>SUM(H81:H83)</f>
        <v>0</v>
      </c>
      <c r="I84" s="13"/>
      <c r="J84" s="18">
        <f>SUM(J82:J83)</f>
        <v>0</v>
      </c>
      <c r="K84" s="13"/>
      <c r="L84" s="18">
        <f>SUM(L81:L83)</f>
        <v>0</v>
      </c>
      <c r="M84" s="13"/>
      <c r="N84" s="18">
        <f>SUM(N81:N83)</f>
        <v>0</v>
      </c>
      <c r="O84" s="13"/>
      <c r="P84" s="13"/>
      <c r="Q84" s="13"/>
      <c r="R84" s="18">
        <f>SUM(R81:R83)</f>
        <v>0</v>
      </c>
      <c r="S84" s="14">
        <f>J84+N84+R84</f>
        <v>0</v>
      </c>
    </row>
    <row r="85" spans="1:19" x14ac:dyDescent="0.2">
      <c r="A85" s="10"/>
      <c r="B85" s="30"/>
      <c r="C85" s="10"/>
      <c r="D85" s="10"/>
      <c r="E85" s="17" t="s">
        <v>19</v>
      </c>
      <c r="F85" s="10"/>
      <c r="G85" s="10"/>
      <c r="H85" s="18">
        <f>H75+H80+H84</f>
        <v>0</v>
      </c>
      <c r="I85" s="13"/>
      <c r="J85" s="18">
        <f>J75+J80+J84</f>
        <v>0</v>
      </c>
      <c r="K85" s="13"/>
      <c r="L85" s="18">
        <f>L75+L80+L84</f>
        <v>0</v>
      </c>
      <c r="M85" s="13"/>
      <c r="N85" s="18">
        <f>N75+N80+N84</f>
        <v>0</v>
      </c>
      <c r="O85" s="13"/>
      <c r="P85" s="13"/>
      <c r="Q85" s="13"/>
      <c r="R85" s="18">
        <f>R75+R80+R84</f>
        <v>7000</v>
      </c>
      <c r="S85" s="18">
        <f>SUM(S71:S84)</f>
        <v>7000</v>
      </c>
    </row>
    <row r="86" spans="1:19" x14ac:dyDescent="0.2">
      <c r="B86" s="31"/>
      <c r="C86" s="22"/>
      <c r="R86" s="23">
        <f>J85+N85+R85</f>
        <v>7000</v>
      </c>
      <c r="S86" s="23" t="s">
        <v>0</v>
      </c>
    </row>
    <row r="87" spans="1:19" x14ac:dyDescent="0.2">
      <c r="B87" s="32"/>
    </row>
    <row r="89" spans="1:19" ht="19.5" customHeight="1" x14ac:dyDescent="0.3">
      <c r="F89" t="s">
        <v>0</v>
      </c>
      <c r="H89" s="1" t="s">
        <v>38</v>
      </c>
    </row>
    <row r="91" spans="1:19" x14ac:dyDescent="0.2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3" t="s">
        <v>7</v>
      </c>
      <c r="G91" s="3" t="s">
        <v>8</v>
      </c>
      <c r="H91" s="4" t="s">
        <v>9</v>
      </c>
      <c r="I91" s="4"/>
      <c r="J91" s="4"/>
      <c r="K91" s="2"/>
      <c r="L91" s="4" t="s">
        <v>10</v>
      </c>
      <c r="M91" s="4"/>
      <c r="N91" s="4"/>
      <c r="O91" s="4" t="s">
        <v>11</v>
      </c>
      <c r="P91" s="4"/>
      <c r="Q91" s="4"/>
      <c r="R91" s="4"/>
    </row>
    <row r="92" spans="1:19" ht="25.5" x14ac:dyDescent="0.2">
      <c r="A92" s="5"/>
      <c r="B92" s="5"/>
      <c r="C92" s="5"/>
      <c r="D92" s="5"/>
      <c r="E92" s="5"/>
      <c r="F92" s="6"/>
      <c r="G92" s="6"/>
      <c r="H92" s="7" t="s">
        <v>12</v>
      </c>
      <c r="I92" s="8" t="s">
        <v>13</v>
      </c>
      <c r="J92" s="7" t="s">
        <v>14</v>
      </c>
      <c r="K92" s="9"/>
      <c r="L92" s="7" t="s">
        <v>12</v>
      </c>
      <c r="M92" s="7" t="s">
        <v>15</v>
      </c>
      <c r="N92" s="7" t="s">
        <v>14</v>
      </c>
      <c r="O92" s="8" t="s">
        <v>16</v>
      </c>
      <c r="P92" s="7" t="s">
        <v>12</v>
      </c>
      <c r="Q92" s="7" t="s">
        <v>15</v>
      </c>
      <c r="R92" s="7" t="s">
        <v>14</v>
      </c>
    </row>
    <row r="93" spans="1:19" ht="15.75" x14ac:dyDescent="0.25">
      <c r="A93" s="10"/>
      <c r="B93" s="11"/>
      <c r="C93" s="10"/>
      <c r="D93" s="11"/>
      <c r="E93" s="12" t="s">
        <v>17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P93*Q93</f>
        <v>0</v>
      </c>
      <c r="S93" s="14"/>
    </row>
    <row r="94" spans="1:19" ht="15" x14ac:dyDescent="0.2">
      <c r="A94" s="10"/>
      <c r="B94" s="11"/>
      <c r="C94" s="10"/>
      <c r="D94" s="10"/>
      <c r="E94" s="15" t="s">
        <v>18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 t="shared" ref="R94:R119" si="39">P94*Q94</f>
        <v>0</v>
      </c>
      <c r="S94" s="14"/>
    </row>
    <row r="95" spans="1:19" ht="15" x14ac:dyDescent="0.2">
      <c r="A95" s="10"/>
      <c r="B95" s="11"/>
      <c r="C95" s="20"/>
      <c r="D95" s="10"/>
      <c r="E95" s="28"/>
      <c r="F95" s="10"/>
      <c r="G95" s="10"/>
      <c r="H95" s="13">
        <f t="shared" ref="H95:H119" si="40">F95*G95</f>
        <v>0</v>
      </c>
      <c r="I95" s="13"/>
      <c r="J95" s="13">
        <f t="shared" ref="J95:J119" si="41">H95*I95</f>
        <v>0</v>
      </c>
      <c r="K95" s="13"/>
      <c r="L95" s="13"/>
      <c r="M95" s="13"/>
      <c r="N95" s="13">
        <f t="shared" ref="N95:N119" si="42">L95*M95</f>
        <v>0</v>
      </c>
      <c r="O95" s="13"/>
      <c r="P95" s="13"/>
      <c r="Q95" s="13"/>
      <c r="R95" s="13">
        <f t="shared" si="39"/>
        <v>0</v>
      </c>
      <c r="S95" s="16"/>
    </row>
    <row r="96" spans="1:19" ht="115.5" customHeight="1" x14ac:dyDescent="0.2">
      <c r="A96" s="10">
        <v>1</v>
      </c>
      <c r="B96" s="11" t="s">
        <v>39</v>
      </c>
      <c r="C96" s="20">
        <v>45227</v>
      </c>
      <c r="D96" s="10"/>
      <c r="E96" s="28" t="s">
        <v>40</v>
      </c>
      <c r="F96" s="10">
        <v>1</v>
      </c>
      <c r="G96" s="10">
        <v>2</v>
      </c>
      <c r="H96" s="13">
        <f t="shared" si="40"/>
        <v>2</v>
      </c>
      <c r="I96" s="13">
        <v>600</v>
      </c>
      <c r="J96" s="13">
        <f t="shared" si="41"/>
        <v>1200</v>
      </c>
      <c r="K96" s="13" t="s">
        <v>26</v>
      </c>
      <c r="L96" s="13">
        <v>0.5</v>
      </c>
      <c r="M96" s="13">
        <v>500</v>
      </c>
      <c r="N96" s="13">
        <f t="shared" si="42"/>
        <v>250</v>
      </c>
      <c r="O96" s="13"/>
      <c r="P96" s="13"/>
      <c r="Q96" s="13"/>
      <c r="R96" s="13">
        <f t="shared" si="39"/>
        <v>0</v>
      </c>
      <c r="S96" s="16"/>
    </row>
    <row r="97" spans="1:19" ht="15" x14ac:dyDescent="0.2">
      <c r="A97" s="10"/>
      <c r="B97" s="11"/>
      <c r="C97" s="20"/>
      <c r="D97" s="10"/>
      <c r="E97" s="28"/>
      <c r="F97" s="10"/>
      <c r="G97" s="10"/>
      <c r="H97" s="13">
        <f t="shared" si="40"/>
        <v>0</v>
      </c>
      <c r="I97" s="13"/>
      <c r="J97" s="13">
        <f t="shared" si="41"/>
        <v>0</v>
      </c>
      <c r="K97" s="13"/>
      <c r="L97" s="13"/>
      <c r="M97" s="13"/>
      <c r="N97" s="13">
        <f t="shared" si="42"/>
        <v>0</v>
      </c>
      <c r="O97" s="13"/>
      <c r="P97" s="13"/>
      <c r="Q97" s="13"/>
      <c r="R97" s="13">
        <f t="shared" si="39"/>
        <v>0</v>
      </c>
      <c r="S97" s="16"/>
    </row>
    <row r="98" spans="1:19" ht="127.5" x14ac:dyDescent="0.2">
      <c r="A98" s="10">
        <v>2</v>
      </c>
      <c r="B98" s="11" t="s">
        <v>41</v>
      </c>
      <c r="C98" s="20">
        <v>45209</v>
      </c>
      <c r="D98" s="10"/>
      <c r="E98" s="28" t="s">
        <v>42</v>
      </c>
      <c r="F98" s="10">
        <v>7.5</v>
      </c>
      <c r="G98" s="10">
        <v>2</v>
      </c>
      <c r="H98" s="13">
        <f t="shared" si="40"/>
        <v>15</v>
      </c>
      <c r="I98" s="13">
        <v>600</v>
      </c>
      <c r="J98" s="13">
        <f t="shared" si="41"/>
        <v>9000</v>
      </c>
      <c r="K98" s="13" t="s">
        <v>26</v>
      </c>
      <c r="L98" s="13">
        <v>0.5</v>
      </c>
      <c r="M98" s="13">
        <v>500</v>
      </c>
      <c r="N98" s="13">
        <f t="shared" si="42"/>
        <v>250</v>
      </c>
      <c r="O98" s="21" t="s">
        <v>43</v>
      </c>
      <c r="P98" s="13">
        <v>1</v>
      </c>
      <c r="Q98" s="13">
        <v>28</v>
      </c>
      <c r="R98" s="13">
        <f t="shared" si="39"/>
        <v>28</v>
      </c>
      <c r="S98" s="16"/>
    </row>
    <row r="99" spans="1:19" ht="25.5" x14ac:dyDescent="0.2">
      <c r="A99" s="10"/>
      <c r="B99" s="11"/>
      <c r="C99" s="20"/>
      <c r="D99" s="10"/>
      <c r="E99" s="28"/>
      <c r="F99" s="10">
        <v>0.5</v>
      </c>
      <c r="G99" s="10">
        <v>1</v>
      </c>
      <c r="H99" s="13">
        <f t="shared" si="40"/>
        <v>0.5</v>
      </c>
      <c r="I99" s="13">
        <v>600</v>
      </c>
      <c r="J99" s="13">
        <f t="shared" si="41"/>
        <v>300</v>
      </c>
      <c r="K99" s="13"/>
      <c r="L99" s="13"/>
      <c r="M99" s="13"/>
      <c r="N99" s="13">
        <f t="shared" si="42"/>
        <v>0</v>
      </c>
      <c r="O99" s="21" t="s">
        <v>44</v>
      </c>
      <c r="P99" s="13">
        <v>1</v>
      </c>
      <c r="Q99" s="13">
        <v>112</v>
      </c>
      <c r="R99" s="13">
        <f t="shared" si="39"/>
        <v>112</v>
      </c>
      <c r="S99" s="16"/>
    </row>
    <row r="100" spans="1:19" ht="15" x14ac:dyDescent="0.2">
      <c r="A100" s="10"/>
      <c r="B100" s="11"/>
      <c r="C100" s="20"/>
      <c r="D100" s="10"/>
      <c r="E100" s="28"/>
      <c r="F100" s="10"/>
      <c r="G100" s="10"/>
      <c r="H100" s="13">
        <f t="shared" si="40"/>
        <v>0</v>
      </c>
      <c r="I100" s="13"/>
      <c r="J100" s="13">
        <f t="shared" si="41"/>
        <v>0</v>
      </c>
      <c r="K100" s="13"/>
      <c r="L100" s="13"/>
      <c r="M100" s="13"/>
      <c r="N100" s="13">
        <f t="shared" si="42"/>
        <v>0</v>
      </c>
      <c r="O100" s="21" t="s">
        <v>45</v>
      </c>
      <c r="P100" s="13">
        <v>1</v>
      </c>
      <c r="Q100" s="13">
        <v>135</v>
      </c>
      <c r="R100" s="13">
        <f t="shared" si="39"/>
        <v>135</v>
      </c>
      <c r="S100" s="16"/>
    </row>
    <row r="101" spans="1:19" ht="38.25" x14ac:dyDescent="0.2">
      <c r="A101" s="10"/>
      <c r="B101" s="11"/>
      <c r="C101" s="20"/>
      <c r="D101" s="10"/>
      <c r="E101" s="28"/>
      <c r="F101" s="10"/>
      <c r="G101" s="10"/>
      <c r="H101" s="13">
        <f t="shared" si="40"/>
        <v>0</v>
      </c>
      <c r="I101" s="13"/>
      <c r="J101" s="13">
        <f t="shared" si="41"/>
        <v>0</v>
      </c>
      <c r="K101" s="13"/>
      <c r="L101" s="13"/>
      <c r="M101" s="13"/>
      <c r="N101" s="13">
        <f t="shared" si="42"/>
        <v>0</v>
      </c>
      <c r="O101" s="21" t="s">
        <v>46</v>
      </c>
      <c r="P101" s="13">
        <v>1</v>
      </c>
      <c r="Q101" s="13">
        <v>402</v>
      </c>
      <c r="R101" s="13">
        <f t="shared" si="39"/>
        <v>402</v>
      </c>
      <c r="S101" s="16"/>
    </row>
    <row r="102" spans="1:19" ht="25.5" x14ac:dyDescent="0.2">
      <c r="A102" s="10"/>
      <c r="B102" s="11"/>
      <c r="C102" s="20"/>
      <c r="D102" s="10"/>
      <c r="E102" s="28"/>
      <c r="F102" s="10"/>
      <c r="G102" s="10"/>
      <c r="H102" s="13">
        <f t="shared" si="40"/>
        <v>0</v>
      </c>
      <c r="I102" s="13"/>
      <c r="J102" s="13">
        <f t="shared" si="41"/>
        <v>0</v>
      </c>
      <c r="K102" s="13"/>
      <c r="L102" s="13"/>
      <c r="M102" s="13"/>
      <c r="N102" s="13">
        <f t="shared" si="42"/>
        <v>0</v>
      </c>
      <c r="O102" s="21" t="s">
        <v>47</v>
      </c>
      <c r="P102" s="13">
        <v>16</v>
      </c>
      <c r="Q102" s="13">
        <v>130</v>
      </c>
      <c r="R102" s="13">
        <f t="shared" si="39"/>
        <v>2080</v>
      </c>
      <c r="S102" s="16"/>
    </row>
    <row r="103" spans="1:19" ht="25.5" x14ac:dyDescent="0.2">
      <c r="A103" s="10"/>
      <c r="B103" s="11"/>
      <c r="C103" s="20"/>
      <c r="D103" s="10"/>
      <c r="E103" s="28"/>
      <c r="F103" s="10"/>
      <c r="G103" s="10"/>
      <c r="H103" s="13">
        <f t="shared" si="40"/>
        <v>0</v>
      </c>
      <c r="I103" s="13"/>
      <c r="J103" s="13">
        <f t="shared" si="41"/>
        <v>0</v>
      </c>
      <c r="K103" s="13"/>
      <c r="L103" s="13"/>
      <c r="M103" s="13"/>
      <c r="N103" s="13">
        <f t="shared" si="42"/>
        <v>0</v>
      </c>
      <c r="O103" s="21" t="s">
        <v>48</v>
      </c>
      <c r="P103" s="13">
        <v>1</v>
      </c>
      <c r="Q103" s="13">
        <v>95</v>
      </c>
      <c r="R103" s="13">
        <f t="shared" si="39"/>
        <v>95</v>
      </c>
      <c r="S103" s="16"/>
    </row>
    <row r="104" spans="1:19" ht="25.5" x14ac:dyDescent="0.2">
      <c r="A104" s="10"/>
      <c r="B104" s="11"/>
      <c r="C104" s="20"/>
      <c r="D104" s="10"/>
      <c r="E104" s="28"/>
      <c r="F104" s="10"/>
      <c r="G104" s="10"/>
      <c r="H104" s="13">
        <f t="shared" si="40"/>
        <v>0</v>
      </c>
      <c r="I104" s="13"/>
      <c r="J104" s="13">
        <f t="shared" si="41"/>
        <v>0</v>
      </c>
      <c r="K104" s="13"/>
      <c r="L104" s="13"/>
      <c r="M104" s="13"/>
      <c r="N104" s="13">
        <f t="shared" si="42"/>
        <v>0</v>
      </c>
      <c r="O104" s="21" t="s">
        <v>49</v>
      </c>
      <c r="P104" s="13">
        <v>4</v>
      </c>
      <c r="Q104" s="13">
        <v>13.5</v>
      </c>
      <c r="R104" s="13">
        <f t="shared" si="39"/>
        <v>54</v>
      </c>
      <c r="S104" s="16"/>
    </row>
    <row r="105" spans="1:19" ht="25.5" x14ac:dyDescent="0.2">
      <c r="A105" s="10"/>
      <c r="B105" s="11"/>
      <c r="C105" s="20"/>
      <c r="D105" s="10"/>
      <c r="E105" s="28"/>
      <c r="F105" s="10"/>
      <c r="G105" s="10"/>
      <c r="H105" s="13">
        <f t="shared" si="40"/>
        <v>0</v>
      </c>
      <c r="I105" s="13"/>
      <c r="J105" s="13">
        <f t="shared" si="41"/>
        <v>0</v>
      </c>
      <c r="K105" s="13"/>
      <c r="L105" s="13"/>
      <c r="M105" s="13"/>
      <c r="N105" s="13">
        <f t="shared" si="42"/>
        <v>0</v>
      </c>
      <c r="O105" s="21" t="s">
        <v>50</v>
      </c>
      <c r="P105" s="13">
        <v>2</v>
      </c>
      <c r="Q105" s="13">
        <v>13</v>
      </c>
      <c r="R105" s="13">
        <f t="shared" si="39"/>
        <v>26</v>
      </c>
      <c r="S105" s="16"/>
    </row>
    <row r="106" spans="1:19" ht="25.5" x14ac:dyDescent="0.2">
      <c r="A106" s="10"/>
      <c r="B106" s="11"/>
      <c r="C106" s="20"/>
      <c r="D106" s="10"/>
      <c r="E106" s="28"/>
      <c r="F106" s="10"/>
      <c r="G106" s="10"/>
      <c r="H106" s="13">
        <f t="shared" si="40"/>
        <v>0</v>
      </c>
      <c r="I106" s="13"/>
      <c r="J106" s="13">
        <f t="shared" si="41"/>
        <v>0</v>
      </c>
      <c r="K106" s="13"/>
      <c r="L106" s="13"/>
      <c r="M106" s="13"/>
      <c r="N106" s="13">
        <f t="shared" si="42"/>
        <v>0</v>
      </c>
      <c r="O106" s="21" t="s">
        <v>51</v>
      </c>
      <c r="P106" s="13">
        <v>1</v>
      </c>
      <c r="Q106" s="13">
        <v>7</v>
      </c>
      <c r="R106" s="13">
        <f t="shared" si="39"/>
        <v>7</v>
      </c>
      <c r="S106" s="16"/>
    </row>
    <row r="107" spans="1:19" ht="38.25" x14ac:dyDescent="0.2">
      <c r="A107" s="10"/>
      <c r="B107" s="11"/>
      <c r="C107" s="20"/>
      <c r="D107" s="10"/>
      <c r="E107" s="28"/>
      <c r="F107" s="10"/>
      <c r="G107" s="10"/>
      <c r="H107" s="13">
        <f t="shared" si="40"/>
        <v>0</v>
      </c>
      <c r="I107" s="13"/>
      <c r="J107" s="13">
        <f t="shared" si="41"/>
        <v>0</v>
      </c>
      <c r="K107" s="13"/>
      <c r="L107" s="13"/>
      <c r="M107" s="13"/>
      <c r="N107" s="13">
        <f t="shared" si="42"/>
        <v>0</v>
      </c>
      <c r="O107" s="21" t="s">
        <v>52</v>
      </c>
      <c r="P107" s="13">
        <v>1</v>
      </c>
      <c r="Q107" s="13">
        <v>28</v>
      </c>
      <c r="R107" s="13">
        <f t="shared" si="39"/>
        <v>28</v>
      </c>
      <c r="S107" s="16"/>
    </row>
    <row r="108" spans="1:19" ht="25.5" x14ac:dyDescent="0.2">
      <c r="A108" s="10"/>
      <c r="B108" s="11"/>
      <c r="C108" s="20"/>
      <c r="D108" s="10"/>
      <c r="E108" s="28"/>
      <c r="F108" s="10"/>
      <c r="G108" s="10"/>
      <c r="H108" s="13">
        <f t="shared" si="40"/>
        <v>0</v>
      </c>
      <c r="I108" s="13"/>
      <c r="J108" s="13">
        <f t="shared" si="41"/>
        <v>0</v>
      </c>
      <c r="K108" s="13"/>
      <c r="L108" s="13"/>
      <c r="M108" s="13"/>
      <c r="N108" s="13">
        <f t="shared" si="42"/>
        <v>0</v>
      </c>
      <c r="O108" s="21" t="s">
        <v>53</v>
      </c>
      <c r="P108" s="13">
        <v>4</v>
      </c>
      <c r="Q108" s="13">
        <v>295</v>
      </c>
      <c r="R108" s="13">
        <f t="shared" si="39"/>
        <v>1180</v>
      </c>
      <c r="S108" s="16"/>
    </row>
    <row r="109" spans="1:19" ht="38.25" x14ac:dyDescent="0.2">
      <c r="A109" s="10"/>
      <c r="B109" s="11"/>
      <c r="C109" s="20"/>
      <c r="D109" s="10"/>
      <c r="E109" s="28"/>
      <c r="F109" s="10"/>
      <c r="G109" s="10"/>
      <c r="H109" s="13">
        <f t="shared" si="40"/>
        <v>0</v>
      </c>
      <c r="I109" s="13"/>
      <c r="J109" s="13">
        <f t="shared" si="41"/>
        <v>0</v>
      </c>
      <c r="K109" s="13"/>
      <c r="L109" s="13"/>
      <c r="M109" s="13"/>
      <c r="N109" s="13">
        <f t="shared" si="42"/>
        <v>0</v>
      </c>
      <c r="O109" s="21" t="s">
        <v>54</v>
      </c>
      <c r="P109" s="13">
        <v>1</v>
      </c>
      <c r="Q109" s="13">
        <v>9</v>
      </c>
      <c r="R109" s="13">
        <f t="shared" si="39"/>
        <v>9</v>
      </c>
      <c r="S109" s="16"/>
    </row>
    <row r="110" spans="1:19" ht="25.5" x14ac:dyDescent="0.2">
      <c r="A110" s="10"/>
      <c r="B110" s="11"/>
      <c r="C110" s="20"/>
      <c r="D110" s="10"/>
      <c r="E110" s="28"/>
      <c r="F110" s="10"/>
      <c r="G110" s="10"/>
      <c r="H110" s="13">
        <f t="shared" si="40"/>
        <v>0</v>
      </c>
      <c r="I110" s="13"/>
      <c r="J110" s="13">
        <f t="shared" si="41"/>
        <v>0</v>
      </c>
      <c r="K110" s="13"/>
      <c r="L110" s="13"/>
      <c r="M110" s="13"/>
      <c r="N110" s="13">
        <f t="shared" si="42"/>
        <v>0</v>
      </c>
      <c r="O110" s="21" t="s">
        <v>55</v>
      </c>
      <c r="P110" s="13">
        <v>1</v>
      </c>
      <c r="Q110" s="13">
        <v>76</v>
      </c>
      <c r="R110" s="13">
        <f t="shared" si="39"/>
        <v>76</v>
      </c>
      <c r="S110" s="16"/>
    </row>
    <row r="111" spans="1:19" ht="25.5" x14ac:dyDescent="0.2">
      <c r="A111" s="10"/>
      <c r="B111" s="11"/>
      <c r="C111" s="20"/>
      <c r="D111" s="10"/>
      <c r="E111" s="28"/>
      <c r="F111" s="10"/>
      <c r="G111" s="10"/>
      <c r="H111" s="13">
        <f t="shared" si="40"/>
        <v>0</v>
      </c>
      <c r="I111" s="13"/>
      <c r="J111" s="13">
        <f t="shared" si="41"/>
        <v>0</v>
      </c>
      <c r="K111" s="13"/>
      <c r="L111" s="13"/>
      <c r="M111" s="13"/>
      <c r="N111" s="13">
        <f t="shared" si="42"/>
        <v>0</v>
      </c>
      <c r="O111" s="21" t="s">
        <v>56</v>
      </c>
      <c r="P111" s="13">
        <v>5</v>
      </c>
      <c r="Q111" s="13">
        <v>102</v>
      </c>
      <c r="R111" s="13">
        <f t="shared" si="39"/>
        <v>510</v>
      </c>
      <c r="S111" s="16"/>
    </row>
    <row r="112" spans="1:19" ht="25.5" x14ac:dyDescent="0.2">
      <c r="A112" s="10"/>
      <c r="B112" s="11"/>
      <c r="C112" s="20"/>
      <c r="D112" s="10"/>
      <c r="E112" s="28"/>
      <c r="F112" s="10"/>
      <c r="G112" s="10"/>
      <c r="H112" s="13">
        <f t="shared" si="40"/>
        <v>0</v>
      </c>
      <c r="I112" s="13"/>
      <c r="J112" s="13">
        <f t="shared" si="41"/>
        <v>0</v>
      </c>
      <c r="K112" s="13"/>
      <c r="L112" s="13"/>
      <c r="M112" s="13"/>
      <c r="N112" s="13">
        <f t="shared" si="42"/>
        <v>0</v>
      </c>
      <c r="O112" s="21" t="s">
        <v>27</v>
      </c>
      <c r="P112" s="13">
        <v>2</v>
      </c>
      <c r="Q112" s="13">
        <v>70</v>
      </c>
      <c r="R112" s="13">
        <f t="shared" si="39"/>
        <v>140</v>
      </c>
      <c r="S112" s="16"/>
    </row>
    <row r="113" spans="1:19" ht="88.5" customHeight="1" x14ac:dyDescent="0.2">
      <c r="A113" s="10"/>
      <c r="B113" s="11"/>
      <c r="C113" s="20"/>
      <c r="D113" s="10"/>
      <c r="E113" s="28"/>
      <c r="F113" s="10"/>
      <c r="G113" s="10"/>
      <c r="H113" s="13">
        <f t="shared" si="40"/>
        <v>0</v>
      </c>
      <c r="I113" s="13"/>
      <c r="J113" s="13">
        <f t="shared" si="41"/>
        <v>0</v>
      </c>
      <c r="K113" s="13"/>
      <c r="L113" s="13"/>
      <c r="M113" s="13"/>
      <c r="N113" s="13">
        <f t="shared" si="42"/>
        <v>0</v>
      </c>
      <c r="O113" s="21" t="s">
        <v>57</v>
      </c>
      <c r="P113" s="13">
        <v>3</v>
      </c>
      <c r="Q113" s="13">
        <v>68</v>
      </c>
      <c r="R113" s="13">
        <f t="shared" si="39"/>
        <v>204</v>
      </c>
      <c r="S113" s="16"/>
    </row>
    <row r="114" spans="1:19" ht="15" x14ac:dyDescent="0.2">
      <c r="A114" s="10"/>
      <c r="B114" s="11"/>
      <c r="C114" s="20"/>
      <c r="D114" s="10"/>
      <c r="E114" s="28"/>
      <c r="F114" s="10"/>
      <c r="G114" s="10"/>
      <c r="H114" s="13">
        <f t="shared" si="40"/>
        <v>0</v>
      </c>
      <c r="I114" s="13"/>
      <c r="J114" s="13">
        <f t="shared" si="41"/>
        <v>0</v>
      </c>
      <c r="K114" s="13"/>
      <c r="L114" s="13"/>
      <c r="M114" s="13"/>
      <c r="N114" s="13">
        <f t="shared" si="42"/>
        <v>0</v>
      </c>
      <c r="O114" s="13"/>
      <c r="P114" s="13"/>
      <c r="Q114" s="13"/>
      <c r="R114" s="13">
        <f t="shared" si="39"/>
        <v>0</v>
      </c>
      <c r="S114" s="16"/>
    </row>
    <row r="115" spans="1:19" ht="89.25" x14ac:dyDescent="0.2">
      <c r="A115" s="10">
        <v>3</v>
      </c>
      <c r="B115" s="11" t="s">
        <v>58</v>
      </c>
      <c r="C115" s="20">
        <v>45223</v>
      </c>
      <c r="D115" s="10"/>
      <c r="E115" s="28" t="s">
        <v>59</v>
      </c>
      <c r="F115" s="10">
        <v>1.5</v>
      </c>
      <c r="G115" s="10">
        <v>2</v>
      </c>
      <c r="H115" s="13">
        <f t="shared" si="40"/>
        <v>3</v>
      </c>
      <c r="I115" s="13">
        <v>600</v>
      </c>
      <c r="J115" s="13">
        <f t="shared" si="41"/>
        <v>1800</v>
      </c>
      <c r="K115" s="13" t="s">
        <v>26</v>
      </c>
      <c r="L115" s="13">
        <v>0.5</v>
      </c>
      <c r="M115" s="13">
        <v>500</v>
      </c>
      <c r="N115" s="13">
        <f t="shared" si="42"/>
        <v>250</v>
      </c>
      <c r="O115" s="21" t="s">
        <v>60</v>
      </c>
      <c r="P115" s="13">
        <v>1</v>
      </c>
      <c r="Q115" s="13">
        <v>377</v>
      </c>
      <c r="R115" s="13">
        <f t="shared" si="39"/>
        <v>377</v>
      </c>
      <c r="S115" s="16"/>
    </row>
    <row r="116" spans="1:19" ht="25.5" x14ac:dyDescent="0.2">
      <c r="A116" s="10"/>
      <c r="B116" s="11"/>
      <c r="C116" s="20"/>
      <c r="D116" s="10"/>
      <c r="E116" s="28"/>
      <c r="F116" s="10"/>
      <c r="G116" s="10"/>
      <c r="H116" s="13">
        <f t="shared" si="40"/>
        <v>0</v>
      </c>
      <c r="I116" s="13"/>
      <c r="J116" s="13">
        <f t="shared" si="41"/>
        <v>0</v>
      </c>
      <c r="K116" s="13"/>
      <c r="L116" s="13"/>
      <c r="M116" s="13"/>
      <c r="N116" s="13">
        <f t="shared" si="42"/>
        <v>0</v>
      </c>
      <c r="O116" s="21" t="s">
        <v>61</v>
      </c>
      <c r="P116" s="13">
        <v>1</v>
      </c>
      <c r="Q116" s="13">
        <v>148</v>
      </c>
      <c r="R116" s="13">
        <f t="shared" si="39"/>
        <v>148</v>
      </c>
      <c r="S116" s="16"/>
    </row>
    <row r="117" spans="1:19" ht="25.5" x14ac:dyDescent="0.2">
      <c r="A117" s="10"/>
      <c r="B117" s="11"/>
      <c r="C117" s="20"/>
      <c r="D117" s="10"/>
      <c r="E117" s="28"/>
      <c r="F117" s="10"/>
      <c r="G117" s="10"/>
      <c r="H117" s="13">
        <f t="shared" si="40"/>
        <v>0</v>
      </c>
      <c r="I117" s="13"/>
      <c r="J117" s="13">
        <f t="shared" si="41"/>
        <v>0</v>
      </c>
      <c r="K117" s="13"/>
      <c r="L117" s="13"/>
      <c r="M117" s="13"/>
      <c r="N117" s="13">
        <f t="shared" si="42"/>
        <v>0</v>
      </c>
      <c r="O117" s="21" t="s">
        <v>62</v>
      </c>
      <c r="P117" s="13">
        <v>2</v>
      </c>
      <c r="Q117" s="13">
        <v>30</v>
      </c>
      <c r="R117" s="13">
        <f t="shared" si="39"/>
        <v>60</v>
      </c>
      <c r="S117" s="16"/>
    </row>
    <row r="118" spans="1:19" ht="15" x14ac:dyDescent="0.2">
      <c r="A118" s="10"/>
      <c r="B118" s="11"/>
      <c r="C118" s="20"/>
      <c r="D118" s="10"/>
      <c r="E118" s="28"/>
      <c r="F118" s="10"/>
      <c r="G118" s="10"/>
      <c r="H118" s="13">
        <f t="shared" si="40"/>
        <v>0</v>
      </c>
      <c r="I118" s="13"/>
      <c r="J118" s="13">
        <f t="shared" si="41"/>
        <v>0</v>
      </c>
      <c r="K118" s="13"/>
      <c r="L118" s="13"/>
      <c r="M118" s="13"/>
      <c r="N118" s="13">
        <f t="shared" si="42"/>
        <v>0</v>
      </c>
      <c r="O118" s="21" t="s">
        <v>63</v>
      </c>
      <c r="P118" s="13">
        <v>20</v>
      </c>
      <c r="Q118" s="13">
        <v>0.8</v>
      </c>
      <c r="R118" s="13">
        <f t="shared" si="39"/>
        <v>16</v>
      </c>
      <c r="S118" s="16"/>
    </row>
    <row r="119" spans="1:19" ht="15" x14ac:dyDescent="0.2">
      <c r="A119" s="10"/>
      <c r="B119" s="11"/>
      <c r="C119" s="20"/>
      <c r="D119" s="10"/>
      <c r="E119" s="28"/>
      <c r="F119" s="10"/>
      <c r="G119" s="10"/>
      <c r="H119" s="13">
        <f t="shared" si="40"/>
        <v>0</v>
      </c>
      <c r="I119" s="13"/>
      <c r="J119" s="13">
        <f t="shared" si="41"/>
        <v>0</v>
      </c>
      <c r="K119" s="13"/>
      <c r="L119" s="13"/>
      <c r="M119" s="13"/>
      <c r="N119" s="13">
        <f t="shared" si="42"/>
        <v>0</v>
      </c>
      <c r="O119" s="21"/>
      <c r="P119" s="13"/>
      <c r="Q119" s="13"/>
      <c r="R119" s="13">
        <f t="shared" si="39"/>
        <v>0</v>
      </c>
      <c r="S119" s="16"/>
    </row>
    <row r="120" spans="1:19" x14ac:dyDescent="0.2">
      <c r="A120" s="10"/>
      <c r="B120" s="11"/>
      <c r="C120" s="10"/>
      <c r="D120" s="10"/>
      <c r="E120" s="17" t="s">
        <v>19</v>
      </c>
      <c r="F120" s="10"/>
      <c r="G120" s="10"/>
      <c r="H120" s="18">
        <f>SUM(H93:H119)</f>
        <v>20.5</v>
      </c>
      <c r="I120" s="13"/>
      <c r="J120" s="18">
        <f>SUM(J93:J119)</f>
        <v>12300</v>
      </c>
      <c r="K120" s="13"/>
      <c r="L120" s="18">
        <f>SUM(L93:L119)</f>
        <v>1.5</v>
      </c>
      <c r="M120" s="13"/>
      <c r="N120" s="18">
        <f>SUM(N93:N119)</f>
        <v>750</v>
      </c>
      <c r="O120" s="13"/>
      <c r="P120" s="13"/>
      <c r="Q120" s="13"/>
      <c r="R120" s="18">
        <f>SUM(R93:R119)</f>
        <v>5687</v>
      </c>
      <c r="S120" s="14">
        <f>J120+N120+R120</f>
        <v>18737</v>
      </c>
    </row>
    <row r="121" spans="1:19" ht="15" x14ac:dyDescent="0.2">
      <c r="A121" s="10" t="s">
        <v>0</v>
      </c>
      <c r="B121" s="11"/>
      <c r="C121" s="10"/>
      <c r="D121" s="10"/>
      <c r="E121" s="15" t="s">
        <v>20</v>
      </c>
      <c r="F121" s="10"/>
      <c r="G121" s="10"/>
      <c r="H121" s="13">
        <f>F121*G121</f>
        <v>0</v>
      </c>
      <c r="I121" s="13"/>
      <c r="J121" s="13">
        <f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>P121</f>
        <v>0</v>
      </c>
      <c r="S121" s="19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>
        <f t="shared" ref="H122:H123" si="43">F122*G122</f>
        <v>0</v>
      </c>
      <c r="I122" s="13"/>
      <c r="J122" s="13">
        <f t="shared" ref="J122:J123" si="44">H122*I122</f>
        <v>0</v>
      </c>
      <c r="K122" s="13"/>
      <c r="L122" s="13"/>
      <c r="M122" s="13"/>
      <c r="N122" s="13">
        <f t="shared" ref="N122" si="45">L122*M122</f>
        <v>0</v>
      </c>
      <c r="O122" s="13"/>
      <c r="P122" s="13"/>
      <c r="Q122" s="13"/>
      <c r="R122" s="13">
        <f t="shared" ref="R122:R123" si="46">P122*Q122</f>
        <v>0</v>
      </c>
      <c r="S122" s="19"/>
    </row>
    <row r="123" spans="1:19" x14ac:dyDescent="0.2">
      <c r="A123" s="10"/>
      <c r="B123" s="11"/>
      <c r="C123" s="10"/>
      <c r="D123" s="10"/>
      <c r="E123" s="10"/>
      <c r="F123" s="10"/>
      <c r="G123" s="10"/>
      <c r="H123" s="13">
        <f t="shared" si="43"/>
        <v>0</v>
      </c>
      <c r="I123" s="13"/>
      <c r="J123" s="13">
        <f t="shared" si="44"/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 t="shared" si="46"/>
        <v>0</v>
      </c>
      <c r="S123" s="14"/>
    </row>
    <row r="124" spans="1:19" x14ac:dyDescent="0.2">
      <c r="A124" s="10"/>
      <c r="B124" s="11"/>
      <c r="C124" s="10"/>
      <c r="D124" s="10"/>
      <c r="E124" s="17" t="s">
        <v>19</v>
      </c>
      <c r="F124" s="10"/>
      <c r="G124" s="10"/>
      <c r="H124" s="18">
        <f>SUM(H121:H123)</f>
        <v>0</v>
      </c>
      <c r="I124" s="13"/>
      <c r="J124" s="18">
        <f>SUM(J121:J123)</f>
        <v>0</v>
      </c>
      <c r="K124" s="13"/>
      <c r="L124" s="18">
        <f>SUM(L121:L123)</f>
        <v>0</v>
      </c>
      <c r="M124" s="13"/>
      <c r="N124" s="18">
        <f>SUM(N121:N123)</f>
        <v>0</v>
      </c>
      <c r="O124" s="13"/>
      <c r="P124" s="13"/>
      <c r="Q124" s="13"/>
      <c r="R124" s="18">
        <f>SUM(R121:R123)</f>
        <v>0</v>
      </c>
      <c r="S124" s="14">
        <f>J124+N124+R124</f>
        <v>0</v>
      </c>
    </row>
    <row r="125" spans="1:19" ht="15" x14ac:dyDescent="0.2">
      <c r="A125" s="10"/>
      <c r="B125" s="11"/>
      <c r="C125" s="10"/>
      <c r="D125" s="10"/>
      <c r="E125" s="15" t="s">
        <v>21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>P125*Q125</f>
        <v>0</v>
      </c>
      <c r="S125" s="19"/>
    </row>
    <row r="126" spans="1:19" ht="15" x14ac:dyDescent="0.2">
      <c r="A126" s="10"/>
      <c r="B126" s="11"/>
      <c r="C126" s="20"/>
      <c r="D126" s="10"/>
      <c r="E126" s="15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9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>
        <f>F127*G127</f>
        <v>0</v>
      </c>
      <c r="I127" s="13"/>
      <c r="J127" s="13">
        <f t="shared" ref="J127" si="47"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 t="shared" ref="R127" si="48">P127*Q127</f>
        <v>0</v>
      </c>
      <c r="S127" s="19"/>
    </row>
    <row r="128" spans="1:19" x14ac:dyDescent="0.2">
      <c r="A128" s="10"/>
      <c r="B128" s="11"/>
      <c r="C128" s="10"/>
      <c r="D128" s="10"/>
      <c r="E128" s="17" t="s">
        <v>19</v>
      </c>
      <c r="F128" s="10"/>
      <c r="G128" s="10"/>
      <c r="H128" s="18">
        <f>SUM(H125:H127)</f>
        <v>0</v>
      </c>
      <c r="I128" s="13"/>
      <c r="J128" s="18">
        <f>SUM(J126:J127)</f>
        <v>0</v>
      </c>
      <c r="K128" s="13"/>
      <c r="L128" s="18">
        <f>SUM(L125:L127)</f>
        <v>0</v>
      </c>
      <c r="M128" s="13"/>
      <c r="N128" s="18">
        <f>SUM(N125:N127)</f>
        <v>0</v>
      </c>
      <c r="O128" s="13"/>
      <c r="P128" s="13"/>
      <c r="Q128" s="13"/>
      <c r="R128" s="18">
        <f>SUM(R125:R127)</f>
        <v>0</v>
      </c>
      <c r="S128" s="14">
        <f>J128+N128+R128</f>
        <v>0</v>
      </c>
    </row>
    <row r="129" spans="1:19" x14ac:dyDescent="0.2">
      <c r="A129" s="10"/>
      <c r="B129" s="11"/>
      <c r="C129" s="10"/>
      <c r="D129" s="10"/>
      <c r="E129" s="17" t="s">
        <v>19</v>
      </c>
      <c r="F129" s="10"/>
      <c r="G129" s="10"/>
      <c r="H129" s="18">
        <f>H120+H124+H128</f>
        <v>20.5</v>
      </c>
      <c r="I129" s="13"/>
      <c r="J129" s="18">
        <f>J120+J124+J128</f>
        <v>12300</v>
      </c>
      <c r="K129" s="13"/>
      <c r="L129" s="18">
        <f>L120+L124+L128</f>
        <v>1.5</v>
      </c>
      <c r="M129" s="13"/>
      <c r="N129" s="18">
        <f>N120+N124+N128</f>
        <v>750</v>
      </c>
      <c r="O129" s="13"/>
      <c r="P129" s="13"/>
      <c r="Q129" s="13"/>
      <c r="R129" s="18">
        <f>R120+R124+R128</f>
        <v>5687</v>
      </c>
      <c r="S129" s="18">
        <f>SUM(S93:S128)</f>
        <v>18737</v>
      </c>
    </row>
    <row r="130" spans="1:19" x14ac:dyDescent="0.2">
      <c r="C130" s="22"/>
      <c r="R130" s="23">
        <f>J129+N129+R129</f>
        <v>18737</v>
      </c>
      <c r="S130" s="23" t="s">
        <v>0</v>
      </c>
    </row>
    <row r="131" spans="1:19" x14ac:dyDescent="0.2">
      <c r="C131" s="22"/>
      <c r="R131" s="23"/>
      <c r="S131" s="23"/>
    </row>
    <row r="132" spans="1:19" ht="20.25" x14ac:dyDescent="0.3">
      <c r="F132" t="s">
        <v>0</v>
      </c>
      <c r="H132" s="1" t="s">
        <v>64</v>
      </c>
    </row>
    <row r="134" spans="1:19" x14ac:dyDescent="0.2">
      <c r="A134" s="2" t="s">
        <v>2</v>
      </c>
      <c r="B134" s="2" t="s">
        <v>3</v>
      </c>
      <c r="C134" s="2" t="s">
        <v>4</v>
      </c>
      <c r="D134" s="2" t="s">
        <v>5</v>
      </c>
      <c r="E134" s="2" t="s">
        <v>6</v>
      </c>
      <c r="F134" s="3" t="s">
        <v>7</v>
      </c>
      <c r="G134" s="3" t="s">
        <v>8</v>
      </c>
      <c r="H134" s="4" t="s">
        <v>9</v>
      </c>
      <c r="I134" s="4"/>
      <c r="J134" s="4"/>
      <c r="K134" s="2"/>
      <c r="L134" s="4" t="s">
        <v>10</v>
      </c>
      <c r="M134" s="4"/>
      <c r="N134" s="4"/>
      <c r="O134" s="4" t="s">
        <v>11</v>
      </c>
      <c r="P134" s="4"/>
      <c r="Q134" s="4"/>
      <c r="R134" s="4"/>
    </row>
    <row r="135" spans="1:19" ht="25.5" x14ac:dyDescent="0.2">
      <c r="A135" s="5"/>
      <c r="B135" s="5"/>
      <c r="C135" s="5"/>
      <c r="D135" s="5"/>
      <c r="E135" s="5"/>
      <c r="F135" s="6"/>
      <c r="G135" s="6"/>
      <c r="H135" s="7" t="s">
        <v>12</v>
      </c>
      <c r="I135" s="8" t="s">
        <v>13</v>
      </c>
      <c r="J135" s="7" t="s">
        <v>14</v>
      </c>
      <c r="K135" s="9"/>
      <c r="L135" s="7" t="s">
        <v>12</v>
      </c>
      <c r="M135" s="7" t="s">
        <v>15</v>
      </c>
      <c r="N135" s="7" t="s">
        <v>14</v>
      </c>
      <c r="O135" s="8" t="s">
        <v>16</v>
      </c>
      <c r="P135" s="7" t="s">
        <v>12</v>
      </c>
      <c r="Q135" s="7" t="s">
        <v>15</v>
      </c>
      <c r="R135" s="7" t="s">
        <v>14</v>
      </c>
    </row>
    <row r="136" spans="1:19" ht="15.75" x14ac:dyDescent="0.25">
      <c r="A136" s="10"/>
      <c r="B136" s="11"/>
      <c r="C136" s="10"/>
      <c r="D136" s="11"/>
      <c r="E136" s="12" t="s">
        <v>17</v>
      </c>
      <c r="F136" s="10"/>
      <c r="G136" s="10"/>
      <c r="H136" s="13">
        <f t="shared" ref="H136:H148" si="49">F136*G136</f>
        <v>0</v>
      </c>
      <c r="I136" s="13"/>
      <c r="J136" s="13">
        <f t="shared" ref="J136:J148" si="50">H136*I136</f>
        <v>0</v>
      </c>
      <c r="K136" s="13"/>
      <c r="L136" s="13"/>
      <c r="M136" s="13"/>
      <c r="N136" s="13">
        <f t="shared" ref="N136:N148" si="51">L136*M136</f>
        <v>0</v>
      </c>
      <c r="O136" s="13"/>
      <c r="P136" s="13"/>
      <c r="Q136" s="13"/>
      <c r="R136" s="13">
        <f t="shared" ref="R136:R148" si="52">P136*Q136</f>
        <v>0</v>
      </c>
      <c r="S136" s="14"/>
    </row>
    <row r="137" spans="1:19" ht="15" x14ac:dyDescent="0.2">
      <c r="A137" s="10"/>
      <c r="B137" s="11"/>
      <c r="C137" s="10"/>
      <c r="D137" s="10"/>
      <c r="E137" s="15" t="s">
        <v>18</v>
      </c>
      <c r="F137" s="10"/>
      <c r="G137" s="10"/>
      <c r="H137" s="13">
        <f t="shared" si="49"/>
        <v>0</v>
      </c>
      <c r="I137" s="13"/>
      <c r="J137" s="13">
        <f t="shared" si="50"/>
        <v>0</v>
      </c>
      <c r="K137" s="13"/>
      <c r="L137" s="13"/>
      <c r="M137" s="13"/>
      <c r="N137" s="13">
        <f t="shared" si="51"/>
        <v>0</v>
      </c>
      <c r="O137" s="13"/>
      <c r="P137" s="13"/>
      <c r="Q137" s="13"/>
      <c r="R137" s="13">
        <f t="shared" si="52"/>
        <v>0</v>
      </c>
      <c r="S137" s="14"/>
    </row>
    <row r="138" spans="1:19" ht="15" x14ac:dyDescent="0.2">
      <c r="A138" s="10"/>
      <c r="B138" s="11"/>
      <c r="C138" s="10"/>
      <c r="D138" s="10"/>
      <c r="E138" s="15"/>
      <c r="F138" s="10"/>
      <c r="G138" s="10"/>
      <c r="H138" s="13">
        <f t="shared" si="49"/>
        <v>0</v>
      </c>
      <c r="I138" s="13"/>
      <c r="J138" s="13">
        <f t="shared" si="50"/>
        <v>0</v>
      </c>
      <c r="K138" s="13"/>
      <c r="L138" s="13"/>
      <c r="M138" s="13"/>
      <c r="N138" s="13">
        <f t="shared" si="51"/>
        <v>0</v>
      </c>
      <c r="O138" s="21"/>
      <c r="P138" s="13"/>
      <c r="Q138" s="13"/>
      <c r="R138" s="13">
        <f t="shared" si="52"/>
        <v>0</v>
      </c>
      <c r="S138" s="14"/>
    </row>
    <row r="139" spans="1:19" ht="63.75" x14ac:dyDescent="0.2">
      <c r="A139" s="10">
        <v>1</v>
      </c>
      <c r="B139" s="11" t="s">
        <v>65</v>
      </c>
      <c r="C139" s="20">
        <v>45202</v>
      </c>
      <c r="D139" s="10">
        <v>961</v>
      </c>
      <c r="E139" s="15" t="s">
        <v>66</v>
      </c>
      <c r="F139" s="10">
        <v>1</v>
      </c>
      <c r="G139" s="10">
        <v>3</v>
      </c>
      <c r="H139" s="13">
        <f t="shared" si="49"/>
        <v>3</v>
      </c>
      <c r="I139" s="13">
        <v>600</v>
      </c>
      <c r="J139" s="13">
        <f t="shared" si="50"/>
        <v>1800</v>
      </c>
      <c r="K139" s="13" t="s">
        <v>26</v>
      </c>
      <c r="L139" s="13">
        <v>0.5</v>
      </c>
      <c r="M139" s="13">
        <v>500</v>
      </c>
      <c r="N139" s="13">
        <f t="shared" si="51"/>
        <v>250</v>
      </c>
      <c r="O139" s="21" t="s">
        <v>67</v>
      </c>
      <c r="P139" s="13">
        <v>4</v>
      </c>
      <c r="Q139" s="13">
        <v>137</v>
      </c>
      <c r="R139" s="13">
        <f t="shared" si="52"/>
        <v>548</v>
      </c>
      <c r="S139" s="14"/>
    </row>
    <row r="140" spans="1:19" ht="38.25" x14ac:dyDescent="0.2">
      <c r="A140" s="10"/>
      <c r="B140" s="11"/>
      <c r="C140" s="10"/>
      <c r="D140" s="10"/>
      <c r="E140" s="15"/>
      <c r="F140" s="10"/>
      <c r="G140" s="10"/>
      <c r="H140" s="13">
        <f t="shared" si="49"/>
        <v>0</v>
      </c>
      <c r="I140" s="13"/>
      <c r="J140" s="13">
        <f t="shared" si="50"/>
        <v>0</v>
      </c>
      <c r="K140" s="13"/>
      <c r="L140" s="13"/>
      <c r="M140" s="13"/>
      <c r="N140" s="13">
        <f t="shared" si="51"/>
        <v>0</v>
      </c>
      <c r="O140" s="21" t="s">
        <v>68</v>
      </c>
      <c r="P140" s="13">
        <v>2</v>
      </c>
      <c r="Q140" s="13">
        <v>402</v>
      </c>
      <c r="R140" s="13">
        <f t="shared" si="52"/>
        <v>804</v>
      </c>
      <c r="S140" s="14"/>
    </row>
    <row r="141" spans="1:19" ht="25.5" x14ac:dyDescent="0.2">
      <c r="A141" s="10"/>
      <c r="B141" s="11"/>
      <c r="C141" s="10"/>
      <c r="D141" s="10"/>
      <c r="E141" s="15"/>
      <c r="F141" s="10"/>
      <c r="G141" s="10"/>
      <c r="H141" s="13">
        <f t="shared" si="49"/>
        <v>0</v>
      </c>
      <c r="I141" s="13"/>
      <c r="J141" s="13">
        <f t="shared" si="50"/>
        <v>0</v>
      </c>
      <c r="K141" s="13"/>
      <c r="L141" s="13"/>
      <c r="M141" s="13"/>
      <c r="N141" s="13">
        <f t="shared" si="51"/>
        <v>0</v>
      </c>
      <c r="O141" s="21" t="s">
        <v>69</v>
      </c>
      <c r="P141" s="13">
        <v>4</v>
      </c>
      <c r="Q141" s="13">
        <v>9.5</v>
      </c>
      <c r="R141" s="13">
        <f t="shared" si="52"/>
        <v>38</v>
      </c>
      <c r="S141" s="14"/>
    </row>
    <row r="142" spans="1:19" ht="15" x14ac:dyDescent="0.2">
      <c r="A142" s="10"/>
      <c r="B142" s="11"/>
      <c r="C142" s="10"/>
      <c r="D142" s="10"/>
      <c r="E142" s="15"/>
      <c r="F142" s="10"/>
      <c r="G142" s="10"/>
      <c r="H142" s="13">
        <f t="shared" si="49"/>
        <v>0</v>
      </c>
      <c r="I142" s="13"/>
      <c r="J142" s="13">
        <f t="shared" si="50"/>
        <v>0</v>
      </c>
      <c r="K142" s="13"/>
      <c r="L142" s="13"/>
      <c r="M142" s="13"/>
      <c r="N142" s="13">
        <f t="shared" si="51"/>
        <v>0</v>
      </c>
      <c r="O142" s="21" t="s">
        <v>70</v>
      </c>
      <c r="P142" s="13">
        <v>0.01</v>
      </c>
      <c r="Q142" s="13">
        <v>2000</v>
      </c>
      <c r="R142" s="13">
        <f t="shared" si="52"/>
        <v>20</v>
      </c>
      <c r="S142" s="14"/>
    </row>
    <row r="143" spans="1:19" ht="25.5" x14ac:dyDescent="0.2">
      <c r="A143" s="10"/>
      <c r="B143" s="11"/>
      <c r="C143" s="10"/>
      <c r="D143" s="10"/>
      <c r="E143" s="15"/>
      <c r="F143" s="10"/>
      <c r="G143" s="10"/>
      <c r="H143" s="13">
        <f t="shared" si="49"/>
        <v>0</v>
      </c>
      <c r="I143" s="13"/>
      <c r="J143" s="13">
        <f t="shared" si="50"/>
        <v>0</v>
      </c>
      <c r="K143" s="13"/>
      <c r="L143" s="13"/>
      <c r="M143" s="13"/>
      <c r="N143" s="13">
        <f t="shared" si="51"/>
        <v>0</v>
      </c>
      <c r="O143" s="21" t="s">
        <v>27</v>
      </c>
      <c r="P143" s="13">
        <v>0.5</v>
      </c>
      <c r="Q143" s="13">
        <v>70</v>
      </c>
      <c r="R143" s="13">
        <f t="shared" si="52"/>
        <v>35</v>
      </c>
      <c r="S143" s="14"/>
    </row>
    <row r="144" spans="1:19" ht="15" x14ac:dyDescent="0.2">
      <c r="A144" s="10"/>
      <c r="B144" s="11"/>
      <c r="C144" s="20"/>
      <c r="D144" s="10"/>
      <c r="E144" s="28"/>
      <c r="F144" s="10"/>
      <c r="G144" s="10"/>
      <c r="H144" s="13">
        <f t="shared" si="49"/>
        <v>0</v>
      </c>
      <c r="I144" s="13"/>
      <c r="J144" s="13">
        <f t="shared" si="50"/>
        <v>0</v>
      </c>
      <c r="K144" s="13"/>
      <c r="L144" s="13"/>
      <c r="M144" s="13"/>
      <c r="N144" s="13">
        <f t="shared" si="51"/>
        <v>0</v>
      </c>
      <c r="O144" s="21"/>
      <c r="P144" s="13"/>
      <c r="Q144" s="13"/>
      <c r="R144" s="13">
        <f t="shared" si="52"/>
        <v>0</v>
      </c>
      <c r="S144" s="16"/>
    </row>
    <row r="145" spans="1:19" ht="25.5" x14ac:dyDescent="0.2">
      <c r="A145" s="10">
        <v>2</v>
      </c>
      <c r="B145" s="11" t="s">
        <v>71</v>
      </c>
      <c r="C145" s="20">
        <v>45260</v>
      </c>
      <c r="D145" s="10">
        <v>1171</v>
      </c>
      <c r="E145" s="28" t="s">
        <v>72</v>
      </c>
      <c r="F145" s="10">
        <v>1</v>
      </c>
      <c r="G145" s="10">
        <v>2</v>
      </c>
      <c r="H145" s="13">
        <f t="shared" si="49"/>
        <v>2</v>
      </c>
      <c r="I145" s="13">
        <v>600</v>
      </c>
      <c r="J145" s="13">
        <f t="shared" si="50"/>
        <v>1200</v>
      </c>
      <c r="K145" s="13" t="s">
        <v>73</v>
      </c>
      <c r="L145" s="13">
        <v>0.5</v>
      </c>
      <c r="M145" s="13">
        <v>450</v>
      </c>
      <c r="N145" s="13">
        <f t="shared" si="51"/>
        <v>225</v>
      </c>
      <c r="O145" s="21" t="s">
        <v>74</v>
      </c>
      <c r="P145" s="13">
        <v>1</v>
      </c>
      <c r="Q145" s="13">
        <v>336</v>
      </c>
      <c r="R145" s="13">
        <f t="shared" si="52"/>
        <v>336</v>
      </c>
      <c r="S145" s="16"/>
    </row>
    <row r="146" spans="1:19" ht="25.5" x14ac:dyDescent="0.2">
      <c r="A146" s="10"/>
      <c r="B146" s="11"/>
      <c r="C146" s="20"/>
      <c r="D146" s="10"/>
      <c r="E146" s="28"/>
      <c r="F146" s="10"/>
      <c r="G146" s="10"/>
      <c r="H146" s="13">
        <f t="shared" si="49"/>
        <v>0</v>
      </c>
      <c r="I146" s="13"/>
      <c r="J146" s="13">
        <f t="shared" si="50"/>
        <v>0</v>
      </c>
      <c r="K146" s="13"/>
      <c r="L146" s="13"/>
      <c r="M146" s="13"/>
      <c r="N146" s="13">
        <f t="shared" si="51"/>
        <v>0</v>
      </c>
      <c r="O146" s="21" t="s">
        <v>27</v>
      </c>
      <c r="P146" s="13">
        <v>0.1</v>
      </c>
      <c r="Q146" s="13">
        <v>70</v>
      </c>
      <c r="R146" s="13">
        <f t="shared" si="52"/>
        <v>7</v>
      </c>
      <c r="S146" s="16"/>
    </row>
    <row r="147" spans="1:19" ht="15" x14ac:dyDescent="0.2">
      <c r="A147" s="10"/>
      <c r="B147" s="11"/>
      <c r="C147" s="20"/>
      <c r="D147" s="10"/>
      <c r="E147" s="28"/>
      <c r="F147" s="10"/>
      <c r="G147" s="10"/>
      <c r="H147" s="13">
        <f t="shared" si="49"/>
        <v>0</v>
      </c>
      <c r="I147" s="13"/>
      <c r="J147" s="13">
        <f t="shared" si="50"/>
        <v>0</v>
      </c>
      <c r="K147" s="13"/>
      <c r="L147" s="13"/>
      <c r="M147" s="13"/>
      <c r="N147" s="13">
        <f t="shared" si="51"/>
        <v>0</v>
      </c>
      <c r="O147" s="21"/>
      <c r="P147" s="13"/>
      <c r="Q147" s="13"/>
      <c r="R147" s="13">
        <f t="shared" si="52"/>
        <v>0</v>
      </c>
      <c r="S147" s="16"/>
    </row>
    <row r="148" spans="1:19" x14ac:dyDescent="0.2">
      <c r="A148" s="10"/>
      <c r="B148" s="11"/>
      <c r="C148" s="10"/>
      <c r="D148" s="10"/>
      <c r="E148" s="10"/>
      <c r="F148" s="10"/>
      <c r="G148" s="10"/>
      <c r="H148" s="13">
        <f t="shared" si="49"/>
        <v>0</v>
      </c>
      <c r="I148" s="13"/>
      <c r="J148" s="13">
        <f t="shared" si="50"/>
        <v>0</v>
      </c>
      <c r="K148" s="13"/>
      <c r="L148" s="13"/>
      <c r="M148" s="13"/>
      <c r="N148" s="13">
        <f t="shared" si="51"/>
        <v>0</v>
      </c>
      <c r="O148" s="21"/>
      <c r="P148" s="13"/>
      <c r="Q148" s="13"/>
      <c r="R148" s="13">
        <f t="shared" si="52"/>
        <v>0</v>
      </c>
      <c r="S148" s="16"/>
    </row>
    <row r="149" spans="1:19" x14ac:dyDescent="0.2">
      <c r="A149" s="10"/>
      <c r="B149" s="11"/>
      <c r="C149" s="10"/>
      <c r="D149" s="10"/>
      <c r="E149" s="17" t="s">
        <v>19</v>
      </c>
      <c r="F149" s="10"/>
      <c r="G149" s="10"/>
      <c r="H149" s="18">
        <f>SUM(H136:H148)</f>
        <v>5</v>
      </c>
      <c r="I149" s="13"/>
      <c r="J149" s="18">
        <f>SUM(J136:J148)</f>
        <v>3000</v>
      </c>
      <c r="K149" s="13"/>
      <c r="L149" s="18">
        <f>SUM(L136:L148)</f>
        <v>1</v>
      </c>
      <c r="M149" s="13"/>
      <c r="N149" s="18">
        <f>SUM(N136:N148)</f>
        <v>475</v>
      </c>
      <c r="O149" s="21"/>
      <c r="P149" s="13"/>
      <c r="Q149" s="13"/>
      <c r="R149" s="18">
        <f>SUM(R136:R148)</f>
        <v>1788</v>
      </c>
      <c r="S149" s="14">
        <f>J149+N149+R149</f>
        <v>5263</v>
      </c>
    </row>
    <row r="150" spans="1:19" ht="15" x14ac:dyDescent="0.2">
      <c r="A150" s="10" t="s">
        <v>0</v>
      </c>
      <c r="B150" s="11"/>
      <c r="C150" s="10"/>
      <c r="D150" s="10"/>
      <c r="E150" s="15" t="s">
        <v>20</v>
      </c>
      <c r="F150" s="10"/>
      <c r="G150" s="10"/>
      <c r="H150" s="13">
        <f t="shared" ref="H150:H157" si="53">F150*G150</f>
        <v>0</v>
      </c>
      <c r="I150" s="13"/>
      <c r="J150" s="13">
        <f t="shared" ref="J150:J157" si="54">H150*I150</f>
        <v>0</v>
      </c>
      <c r="K150" s="13"/>
      <c r="L150" s="13"/>
      <c r="M150" s="13"/>
      <c r="N150" s="13">
        <f t="shared" ref="N150:N157" si="55">L150*M150</f>
        <v>0</v>
      </c>
      <c r="O150" s="21"/>
      <c r="P150" s="13"/>
      <c r="Q150" s="13"/>
      <c r="R150" s="13">
        <f>P150</f>
        <v>0</v>
      </c>
      <c r="S150" s="19"/>
    </row>
    <row r="151" spans="1:19" ht="38.25" x14ac:dyDescent="0.2">
      <c r="A151" s="10">
        <v>1</v>
      </c>
      <c r="B151" s="11" t="s">
        <v>75</v>
      </c>
      <c r="C151" s="20">
        <v>45250</v>
      </c>
      <c r="D151" s="10"/>
      <c r="E151" s="15" t="s">
        <v>0</v>
      </c>
      <c r="F151" s="10">
        <v>1</v>
      </c>
      <c r="G151" s="10">
        <v>1</v>
      </c>
      <c r="H151" s="13">
        <f t="shared" si="53"/>
        <v>1</v>
      </c>
      <c r="I151" s="13">
        <v>600</v>
      </c>
      <c r="J151" s="13">
        <f t="shared" si="54"/>
        <v>600</v>
      </c>
      <c r="K151" s="13" t="s">
        <v>26</v>
      </c>
      <c r="L151" s="13">
        <v>0.5</v>
      </c>
      <c r="M151" s="13">
        <v>500</v>
      </c>
      <c r="N151" s="13">
        <f t="shared" si="55"/>
        <v>250</v>
      </c>
      <c r="O151" s="21" t="s">
        <v>76</v>
      </c>
      <c r="P151" s="13">
        <v>1</v>
      </c>
      <c r="Q151" s="13">
        <v>79</v>
      </c>
      <c r="R151" s="13">
        <f t="shared" ref="R151:R157" si="56">P151*Q151</f>
        <v>79</v>
      </c>
      <c r="S151" s="19"/>
    </row>
    <row r="152" spans="1:19" ht="15" x14ac:dyDescent="0.2">
      <c r="A152" s="10"/>
      <c r="B152" s="11"/>
      <c r="C152" s="10"/>
      <c r="D152" s="10"/>
      <c r="E152" s="15"/>
      <c r="F152" s="10"/>
      <c r="G152" s="10"/>
      <c r="H152" s="13">
        <f t="shared" si="53"/>
        <v>0</v>
      </c>
      <c r="I152" s="13"/>
      <c r="J152" s="13">
        <f t="shared" si="54"/>
        <v>0</v>
      </c>
      <c r="K152" s="13"/>
      <c r="L152" s="13"/>
      <c r="M152" s="13"/>
      <c r="N152" s="13">
        <f t="shared" si="55"/>
        <v>0</v>
      </c>
      <c r="O152" s="21"/>
      <c r="P152" s="13"/>
      <c r="Q152" s="13"/>
      <c r="R152" s="13">
        <f t="shared" si="56"/>
        <v>0</v>
      </c>
      <c r="S152" s="19"/>
    </row>
    <row r="153" spans="1:19" ht="15" x14ac:dyDescent="0.2">
      <c r="A153" s="10"/>
      <c r="B153" s="11"/>
      <c r="C153" s="10"/>
      <c r="D153" s="10"/>
      <c r="E153" s="15"/>
      <c r="F153" s="10"/>
      <c r="G153" s="10"/>
      <c r="H153" s="13">
        <f t="shared" si="53"/>
        <v>0</v>
      </c>
      <c r="I153" s="13"/>
      <c r="J153" s="13">
        <f t="shared" si="54"/>
        <v>0</v>
      </c>
      <c r="K153" s="13"/>
      <c r="L153" s="13"/>
      <c r="M153" s="13"/>
      <c r="N153" s="13">
        <f t="shared" si="55"/>
        <v>0</v>
      </c>
      <c r="O153" s="21"/>
      <c r="P153" s="13"/>
      <c r="Q153" s="13"/>
      <c r="R153" s="13">
        <f t="shared" si="56"/>
        <v>0</v>
      </c>
      <c r="S153" s="19"/>
    </row>
    <row r="154" spans="1:19" ht="15" x14ac:dyDescent="0.2">
      <c r="A154" s="10"/>
      <c r="B154" s="11"/>
      <c r="C154" s="10"/>
      <c r="D154" s="10"/>
      <c r="E154" s="15"/>
      <c r="F154" s="10"/>
      <c r="G154" s="10"/>
      <c r="H154" s="13">
        <f t="shared" si="53"/>
        <v>0</v>
      </c>
      <c r="I154" s="13"/>
      <c r="J154" s="13">
        <f t="shared" si="54"/>
        <v>0</v>
      </c>
      <c r="K154" s="13"/>
      <c r="L154" s="13"/>
      <c r="M154" s="13"/>
      <c r="N154" s="13">
        <f t="shared" si="55"/>
        <v>0</v>
      </c>
      <c r="O154" s="21"/>
      <c r="P154" s="13"/>
      <c r="Q154" s="13"/>
      <c r="R154" s="13">
        <f t="shared" si="56"/>
        <v>0</v>
      </c>
      <c r="S154" s="19"/>
    </row>
    <row r="155" spans="1:19" ht="15" x14ac:dyDescent="0.2">
      <c r="A155" s="10"/>
      <c r="B155" s="11"/>
      <c r="C155" s="10"/>
      <c r="D155" s="10"/>
      <c r="E155" s="15"/>
      <c r="F155" s="10"/>
      <c r="G155" s="10"/>
      <c r="H155" s="13">
        <f t="shared" si="53"/>
        <v>0</v>
      </c>
      <c r="I155" s="13"/>
      <c r="J155" s="13">
        <f t="shared" si="54"/>
        <v>0</v>
      </c>
      <c r="K155" s="13"/>
      <c r="L155" s="13"/>
      <c r="M155" s="13"/>
      <c r="N155" s="13">
        <f t="shared" si="55"/>
        <v>0</v>
      </c>
      <c r="O155" s="21"/>
      <c r="P155" s="13"/>
      <c r="Q155" s="13"/>
      <c r="R155" s="13">
        <f t="shared" si="56"/>
        <v>0</v>
      </c>
      <c r="S155" s="19"/>
    </row>
    <row r="156" spans="1:19" ht="15" x14ac:dyDescent="0.2">
      <c r="A156" s="10"/>
      <c r="B156" s="11"/>
      <c r="C156" s="10"/>
      <c r="D156" s="10"/>
      <c r="E156" s="15"/>
      <c r="F156" s="10"/>
      <c r="G156" s="10"/>
      <c r="H156" s="13">
        <f t="shared" si="53"/>
        <v>0</v>
      </c>
      <c r="I156" s="13"/>
      <c r="J156" s="13">
        <f t="shared" si="54"/>
        <v>0</v>
      </c>
      <c r="K156" s="13"/>
      <c r="L156" s="13"/>
      <c r="M156" s="13"/>
      <c r="N156" s="13">
        <f t="shared" si="55"/>
        <v>0</v>
      </c>
      <c r="O156" s="21"/>
      <c r="P156" s="13"/>
      <c r="Q156" s="13"/>
      <c r="R156" s="13">
        <f t="shared" si="56"/>
        <v>0</v>
      </c>
      <c r="S156" s="19"/>
    </row>
    <row r="157" spans="1:19" x14ac:dyDescent="0.2">
      <c r="A157" s="10"/>
      <c r="B157" s="11"/>
      <c r="C157" s="10"/>
      <c r="D157" s="10"/>
      <c r="E157" s="10"/>
      <c r="F157" s="10"/>
      <c r="G157" s="10"/>
      <c r="H157" s="13">
        <f t="shared" si="53"/>
        <v>0</v>
      </c>
      <c r="I157" s="13"/>
      <c r="J157" s="13">
        <f t="shared" si="54"/>
        <v>0</v>
      </c>
      <c r="K157" s="13"/>
      <c r="L157" s="13"/>
      <c r="M157" s="13"/>
      <c r="N157" s="13">
        <f t="shared" si="55"/>
        <v>0</v>
      </c>
      <c r="O157" s="21"/>
      <c r="P157" s="13"/>
      <c r="Q157" s="13"/>
      <c r="R157" s="13">
        <f t="shared" si="56"/>
        <v>0</v>
      </c>
      <c r="S157" s="14"/>
    </row>
    <row r="158" spans="1:19" x14ac:dyDescent="0.2">
      <c r="A158" s="10"/>
      <c r="B158" s="11"/>
      <c r="C158" s="10"/>
      <c r="D158" s="10"/>
      <c r="E158" s="17" t="s">
        <v>19</v>
      </c>
      <c r="F158" s="10"/>
      <c r="G158" s="10"/>
      <c r="H158" s="18">
        <f>SUM(H150:H157)</f>
        <v>1</v>
      </c>
      <c r="I158" s="13"/>
      <c r="J158" s="18">
        <f>SUM(J150:J157)</f>
        <v>600</v>
      </c>
      <c r="K158" s="13"/>
      <c r="L158" s="18">
        <f>SUM(L150:L157)</f>
        <v>0.5</v>
      </c>
      <c r="M158" s="13"/>
      <c r="N158" s="18">
        <f>SUM(N150:N157)</f>
        <v>250</v>
      </c>
      <c r="O158" s="21"/>
      <c r="P158" s="13"/>
      <c r="Q158" s="13"/>
      <c r="R158" s="18">
        <f>SUM(R150:R157)</f>
        <v>79</v>
      </c>
      <c r="S158" s="14">
        <f>J158+N158+R158</f>
        <v>929</v>
      </c>
    </row>
    <row r="159" spans="1:19" ht="15" x14ac:dyDescent="0.2">
      <c r="A159" s="10"/>
      <c r="B159" s="11"/>
      <c r="C159" s="10"/>
      <c r="D159" s="10"/>
      <c r="E159" s="15" t="s">
        <v>21</v>
      </c>
      <c r="F159" s="10"/>
      <c r="G159" s="10"/>
      <c r="H159" s="13">
        <f>F159*G159</f>
        <v>0</v>
      </c>
      <c r="I159" s="13"/>
      <c r="J159" s="13">
        <f>H159*I159</f>
        <v>0</v>
      </c>
      <c r="K159" s="13"/>
      <c r="L159" s="13"/>
      <c r="M159" s="13"/>
      <c r="N159" s="13">
        <f>L159*M159</f>
        <v>0</v>
      </c>
      <c r="O159" s="21"/>
      <c r="P159" s="13"/>
      <c r="Q159" s="13"/>
      <c r="R159" s="13">
        <f>P159*Q159</f>
        <v>0</v>
      </c>
      <c r="S159" s="19"/>
    </row>
    <row r="160" spans="1:19" ht="25.5" x14ac:dyDescent="0.2">
      <c r="A160" s="10">
        <v>1</v>
      </c>
      <c r="B160" s="11" t="s">
        <v>77</v>
      </c>
      <c r="C160" s="20">
        <v>45257</v>
      </c>
      <c r="D160" s="10">
        <v>1435</v>
      </c>
      <c r="E160" s="15" t="s">
        <v>78</v>
      </c>
      <c r="F160" s="10">
        <v>1</v>
      </c>
      <c r="G160" s="10">
        <v>1</v>
      </c>
      <c r="H160" s="13">
        <f>F160*G160</f>
        <v>1</v>
      </c>
      <c r="I160" s="13">
        <v>600</v>
      </c>
      <c r="J160" s="13">
        <f>H160*I160</f>
        <v>600</v>
      </c>
      <c r="K160" s="13"/>
      <c r="L160" s="13"/>
      <c r="M160" s="13"/>
      <c r="N160" s="13">
        <f>L160*M160</f>
        <v>0</v>
      </c>
      <c r="O160" s="21" t="s">
        <v>79</v>
      </c>
      <c r="P160" s="13">
        <v>1</v>
      </c>
      <c r="Q160" s="13">
        <v>158</v>
      </c>
      <c r="R160" s="13">
        <f>P160*Q160</f>
        <v>158</v>
      </c>
      <c r="S160" s="19"/>
    </row>
    <row r="161" spans="1:19" ht="15" x14ac:dyDescent="0.2">
      <c r="A161" s="10"/>
      <c r="B161" s="11"/>
      <c r="C161" s="20"/>
      <c r="D161" s="10"/>
      <c r="E161" s="15"/>
      <c r="F161" s="10"/>
      <c r="G161" s="10"/>
      <c r="H161" s="13">
        <f>F161*G161</f>
        <v>0</v>
      </c>
      <c r="I161" s="13"/>
      <c r="J161" s="13">
        <f>H161*I161</f>
        <v>0</v>
      </c>
      <c r="K161" s="13"/>
      <c r="L161" s="13"/>
      <c r="M161" s="13"/>
      <c r="N161" s="13">
        <f>L161*M161</f>
        <v>0</v>
      </c>
      <c r="O161" s="21"/>
      <c r="P161" s="13"/>
      <c r="Q161" s="13"/>
      <c r="R161" s="13">
        <f>P161*Q161</f>
        <v>0</v>
      </c>
      <c r="S161" s="19"/>
    </row>
    <row r="162" spans="1:19" x14ac:dyDescent="0.2">
      <c r="A162" s="10"/>
      <c r="B162" s="11"/>
      <c r="C162" s="10"/>
      <c r="D162" s="10"/>
      <c r="E162" s="10"/>
      <c r="F162" s="10"/>
      <c r="G162" s="10"/>
      <c r="H162" s="13">
        <f>F162*G162</f>
        <v>0</v>
      </c>
      <c r="I162" s="13"/>
      <c r="J162" s="13">
        <f>H162*I162</f>
        <v>0</v>
      </c>
      <c r="K162" s="13"/>
      <c r="L162" s="13"/>
      <c r="M162" s="13"/>
      <c r="N162" s="13">
        <f>L162*M162</f>
        <v>0</v>
      </c>
      <c r="O162" s="13"/>
      <c r="P162" s="13"/>
      <c r="Q162" s="13"/>
      <c r="R162" s="13">
        <f>P162*Q162</f>
        <v>0</v>
      </c>
      <c r="S162" s="19"/>
    </row>
    <row r="163" spans="1:19" x14ac:dyDescent="0.2">
      <c r="A163" s="10"/>
      <c r="B163" s="11"/>
      <c r="C163" s="10"/>
      <c r="D163" s="10"/>
      <c r="E163" s="17" t="s">
        <v>19</v>
      </c>
      <c r="F163" s="10"/>
      <c r="G163" s="10"/>
      <c r="H163" s="18">
        <f>SUM(H159:H162)</f>
        <v>1</v>
      </c>
      <c r="I163" s="13"/>
      <c r="J163" s="18">
        <f>SUM(J160:J162)</f>
        <v>600</v>
      </c>
      <c r="K163" s="13"/>
      <c r="L163" s="18">
        <f>SUM(L159:L162)</f>
        <v>0</v>
      </c>
      <c r="M163" s="13"/>
      <c r="N163" s="18">
        <f>SUM(N159:N162)</f>
        <v>0</v>
      </c>
      <c r="O163" s="13"/>
      <c r="P163" s="13"/>
      <c r="Q163" s="13"/>
      <c r="R163" s="18">
        <f>SUM(R159:R162)</f>
        <v>158</v>
      </c>
      <c r="S163" s="14">
        <f>J163+N163+R163</f>
        <v>758</v>
      </c>
    </row>
    <row r="164" spans="1:19" x14ac:dyDescent="0.2">
      <c r="A164" s="10"/>
      <c r="B164" s="11"/>
      <c r="C164" s="10"/>
      <c r="D164" s="10"/>
      <c r="E164" s="17" t="s">
        <v>19</v>
      </c>
      <c r="F164" s="10"/>
      <c r="G164" s="10"/>
      <c r="H164" s="18">
        <f>H149+H158+H163</f>
        <v>7</v>
      </c>
      <c r="I164" s="13"/>
      <c r="J164" s="18">
        <f>J149+J158+J163</f>
        <v>4200</v>
      </c>
      <c r="K164" s="13"/>
      <c r="L164" s="18">
        <f>L149+L158+L163</f>
        <v>1.5</v>
      </c>
      <c r="M164" s="13"/>
      <c r="N164" s="18">
        <f>N149+N158+N163</f>
        <v>725</v>
      </c>
      <c r="O164" s="13"/>
      <c r="P164" s="13"/>
      <c r="Q164" s="13"/>
      <c r="R164" s="18">
        <f>R149+R158+R163</f>
        <v>2025</v>
      </c>
      <c r="S164" s="18">
        <f>SUM(S136:S163)</f>
        <v>6950</v>
      </c>
    </row>
    <row r="165" spans="1:19" x14ac:dyDescent="0.2">
      <c r="C165" s="22"/>
      <c r="R165" s="23">
        <f>J164+N164+R164</f>
        <v>6950</v>
      </c>
      <c r="S165" s="23" t="s">
        <v>0</v>
      </c>
    </row>
    <row r="167" spans="1:19" ht="20.25" x14ac:dyDescent="0.3">
      <c r="F167" t="s">
        <v>0</v>
      </c>
      <c r="H167" s="1" t="s">
        <v>80</v>
      </c>
    </row>
    <row r="169" spans="1:19" x14ac:dyDescent="0.2">
      <c r="A169" s="2" t="s">
        <v>2</v>
      </c>
      <c r="B169" s="2" t="s">
        <v>3</v>
      </c>
      <c r="C169" s="2" t="s">
        <v>4</v>
      </c>
      <c r="D169" s="2" t="s">
        <v>5</v>
      </c>
      <c r="E169" s="2" t="s">
        <v>6</v>
      </c>
      <c r="F169" s="3" t="s">
        <v>7</v>
      </c>
      <c r="G169" s="3" t="s">
        <v>8</v>
      </c>
      <c r="H169" s="4" t="s">
        <v>9</v>
      </c>
      <c r="I169" s="4"/>
      <c r="J169" s="4"/>
      <c r="K169" s="2"/>
      <c r="L169" s="4" t="s">
        <v>10</v>
      </c>
      <c r="M169" s="4"/>
      <c r="N169" s="4"/>
      <c r="O169" s="4" t="s">
        <v>11</v>
      </c>
      <c r="P169" s="4"/>
      <c r="Q169" s="4"/>
      <c r="R169" s="4"/>
    </row>
    <row r="170" spans="1:19" ht="25.5" x14ac:dyDescent="0.2">
      <c r="A170" s="5"/>
      <c r="B170" s="5"/>
      <c r="C170" s="5"/>
      <c r="D170" s="5"/>
      <c r="E170" s="5"/>
      <c r="F170" s="6"/>
      <c r="G170" s="6"/>
      <c r="H170" s="7" t="s">
        <v>12</v>
      </c>
      <c r="I170" s="8" t="s">
        <v>13</v>
      </c>
      <c r="J170" s="7" t="s">
        <v>14</v>
      </c>
      <c r="K170" s="9"/>
      <c r="L170" s="7" t="s">
        <v>12</v>
      </c>
      <c r="M170" s="7" t="s">
        <v>15</v>
      </c>
      <c r="N170" s="7" t="s">
        <v>14</v>
      </c>
      <c r="O170" s="8" t="s">
        <v>16</v>
      </c>
      <c r="P170" s="7" t="s">
        <v>12</v>
      </c>
      <c r="Q170" s="7" t="s">
        <v>15</v>
      </c>
      <c r="R170" s="7" t="s">
        <v>14</v>
      </c>
    </row>
    <row r="171" spans="1:19" ht="15.75" x14ac:dyDescent="0.25">
      <c r="A171" s="10"/>
      <c r="B171" s="11"/>
      <c r="C171" s="10"/>
      <c r="D171" s="11"/>
      <c r="E171" s="12" t="s">
        <v>17</v>
      </c>
      <c r="F171" s="10"/>
      <c r="G171" s="10"/>
      <c r="H171" s="13">
        <f>F171*G171</f>
        <v>0</v>
      </c>
      <c r="I171" s="13"/>
      <c r="J171" s="13">
        <f>H171*I171</f>
        <v>0</v>
      </c>
      <c r="K171" s="13"/>
      <c r="L171" s="13"/>
      <c r="M171" s="13"/>
      <c r="N171" s="13">
        <f>L171*M171</f>
        <v>0</v>
      </c>
      <c r="O171" s="13"/>
      <c r="P171" s="13"/>
      <c r="Q171" s="13"/>
      <c r="R171" s="13">
        <f>P171*Q171</f>
        <v>0</v>
      </c>
      <c r="S171" s="14"/>
    </row>
    <row r="172" spans="1:19" ht="15" x14ac:dyDescent="0.2">
      <c r="A172" s="10"/>
      <c r="B172" s="11"/>
      <c r="C172" s="10"/>
      <c r="D172" s="10"/>
      <c r="E172" s="15" t="s">
        <v>18</v>
      </c>
      <c r="F172" s="10"/>
      <c r="G172" s="10"/>
      <c r="H172" s="13">
        <f>F172*G172</f>
        <v>0</v>
      </c>
      <c r="I172" s="13"/>
      <c r="J172" s="13">
        <f>H172*I172</f>
        <v>0</v>
      </c>
      <c r="K172" s="13"/>
      <c r="L172" s="13"/>
      <c r="M172" s="13"/>
      <c r="N172" s="13">
        <f>L172*M172</f>
        <v>0</v>
      </c>
      <c r="O172" s="13"/>
      <c r="P172" s="13"/>
      <c r="Q172" s="13"/>
      <c r="R172" s="13">
        <f t="shared" ref="R172:R176" si="57">P172*Q172</f>
        <v>0</v>
      </c>
      <c r="S172" s="14"/>
    </row>
    <row r="173" spans="1:19" ht="15" x14ac:dyDescent="0.2">
      <c r="A173" s="10"/>
      <c r="B173" s="11"/>
      <c r="C173" s="10"/>
      <c r="D173" s="10"/>
      <c r="E173" s="15"/>
      <c r="F173" s="10"/>
      <c r="G173" s="10"/>
      <c r="H173" s="13">
        <f t="shared" ref="H173:H175" si="58">F173*G173</f>
        <v>0</v>
      </c>
      <c r="I173" s="13"/>
      <c r="J173" s="13">
        <f t="shared" ref="J173:J175" si="59">H173*I173</f>
        <v>0</v>
      </c>
      <c r="K173" s="13"/>
      <c r="L173" s="13"/>
      <c r="M173" s="13"/>
      <c r="N173" s="13">
        <f t="shared" ref="N173:N175" si="60">L173*M173</f>
        <v>0</v>
      </c>
      <c r="O173" s="21"/>
      <c r="P173" s="13"/>
      <c r="Q173" s="13"/>
      <c r="R173" s="13">
        <f t="shared" si="57"/>
        <v>0</v>
      </c>
      <c r="S173" s="14"/>
    </row>
    <row r="174" spans="1:19" ht="51" x14ac:dyDescent="0.2">
      <c r="A174" s="10">
        <v>1</v>
      </c>
      <c r="B174" s="11" t="s">
        <v>81</v>
      </c>
      <c r="C174" s="20">
        <v>45264</v>
      </c>
      <c r="D174" s="10">
        <v>1497</v>
      </c>
      <c r="E174" s="15" t="s">
        <v>32</v>
      </c>
      <c r="F174" s="10">
        <v>1.5</v>
      </c>
      <c r="G174" s="10">
        <v>1</v>
      </c>
      <c r="H174" s="13">
        <f t="shared" si="58"/>
        <v>1.5</v>
      </c>
      <c r="I174" s="13">
        <v>600</v>
      </c>
      <c r="J174" s="13">
        <f t="shared" si="59"/>
        <v>900</v>
      </c>
      <c r="K174" s="13" t="s">
        <v>26</v>
      </c>
      <c r="L174" s="13">
        <v>0.5</v>
      </c>
      <c r="M174" s="13">
        <v>500</v>
      </c>
      <c r="N174" s="13">
        <f t="shared" si="60"/>
        <v>250</v>
      </c>
      <c r="O174" s="21" t="s">
        <v>82</v>
      </c>
      <c r="P174" s="13">
        <v>0.5</v>
      </c>
      <c r="Q174" s="13">
        <v>81</v>
      </c>
      <c r="R174" s="13">
        <f t="shared" si="57"/>
        <v>40.5</v>
      </c>
      <c r="S174" s="14"/>
    </row>
    <row r="175" spans="1:19" ht="15" x14ac:dyDescent="0.2">
      <c r="A175" s="10"/>
      <c r="B175" s="11"/>
      <c r="C175" s="10"/>
      <c r="D175" s="10"/>
      <c r="E175" s="15"/>
      <c r="F175" s="10"/>
      <c r="G175" s="10"/>
      <c r="H175" s="13">
        <f t="shared" si="58"/>
        <v>0</v>
      </c>
      <c r="I175" s="13"/>
      <c r="J175" s="13">
        <f t="shared" si="59"/>
        <v>0</v>
      </c>
      <c r="K175" s="13"/>
      <c r="L175" s="13"/>
      <c r="M175" s="13"/>
      <c r="N175" s="13">
        <f t="shared" si="60"/>
        <v>0</v>
      </c>
      <c r="O175" s="21"/>
      <c r="P175" s="13"/>
      <c r="Q175" s="13"/>
      <c r="R175" s="13">
        <f t="shared" si="57"/>
        <v>0</v>
      </c>
      <c r="S175" s="14"/>
    </row>
    <row r="176" spans="1:19" x14ac:dyDescent="0.2">
      <c r="A176" s="10"/>
      <c r="B176" s="11"/>
      <c r="C176" s="10"/>
      <c r="D176" s="10"/>
      <c r="E176" s="10"/>
      <c r="F176" s="10"/>
      <c r="G176" s="10"/>
      <c r="H176" s="13">
        <f>F176*G176</f>
        <v>0</v>
      </c>
      <c r="I176" s="13"/>
      <c r="J176" s="13">
        <f>H176*I176</f>
        <v>0</v>
      </c>
      <c r="K176" s="13"/>
      <c r="L176" s="13"/>
      <c r="M176" s="13"/>
      <c r="N176" s="13">
        <f>L176*M176</f>
        <v>0</v>
      </c>
      <c r="O176" s="21"/>
      <c r="P176" s="13"/>
      <c r="Q176" s="13"/>
      <c r="R176" s="13">
        <f t="shared" si="57"/>
        <v>0</v>
      </c>
      <c r="S176" s="16"/>
    </row>
    <row r="177" spans="1:19" x14ac:dyDescent="0.2">
      <c r="A177" s="10"/>
      <c r="B177" s="11"/>
      <c r="C177" s="10"/>
      <c r="D177" s="10"/>
      <c r="E177" s="17" t="s">
        <v>19</v>
      </c>
      <c r="F177" s="10"/>
      <c r="G177" s="10"/>
      <c r="H177" s="18">
        <f>SUM(H171:H176)</f>
        <v>1.5</v>
      </c>
      <c r="I177" s="13"/>
      <c r="J177" s="18">
        <f>SUM(J171:J176)</f>
        <v>900</v>
      </c>
      <c r="K177" s="13"/>
      <c r="L177" s="18">
        <f>SUM(L171:L176)</f>
        <v>0.5</v>
      </c>
      <c r="M177" s="13"/>
      <c r="N177" s="18">
        <f>SUM(N171:N176)</f>
        <v>250</v>
      </c>
      <c r="O177" s="21"/>
      <c r="P177" s="13"/>
      <c r="Q177" s="13"/>
      <c r="R177" s="18">
        <f>SUM(R171:R176)</f>
        <v>40.5</v>
      </c>
      <c r="S177" s="14">
        <f>J177+N177+R177</f>
        <v>1190.5</v>
      </c>
    </row>
    <row r="178" spans="1:19" ht="15" x14ac:dyDescent="0.2">
      <c r="A178" s="10" t="s">
        <v>0</v>
      </c>
      <c r="B178" s="11"/>
      <c r="C178" s="10"/>
      <c r="D178" s="10"/>
      <c r="E178" s="15" t="s">
        <v>20</v>
      </c>
      <c r="F178" s="10"/>
      <c r="G178" s="10"/>
      <c r="H178" s="13">
        <f>F178*G178</f>
        <v>0</v>
      </c>
      <c r="I178" s="13"/>
      <c r="J178" s="13">
        <f>H178*I178</f>
        <v>0</v>
      </c>
      <c r="K178" s="13"/>
      <c r="L178" s="13"/>
      <c r="M178" s="13"/>
      <c r="N178" s="13">
        <f>L178*M178</f>
        <v>0</v>
      </c>
      <c r="O178" s="21"/>
      <c r="P178" s="13"/>
      <c r="Q178" s="13"/>
      <c r="R178" s="13">
        <f>P178</f>
        <v>0</v>
      </c>
      <c r="S178" s="19"/>
    </row>
    <row r="179" spans="1:19" ht="15" x14ac:dyDescent="0.2">
      <c r="A179" s="10"/>
      <c r="B179" s="11"/>
      <c r="C179" s="10"/>
      <c r="D179" s="10"/>
      <c r="E179" s="15"/>
      <c r="F179" s="10"/>
      <c r="G179" s="10"/>
      <c r="H179" s="13">
        <f t="shared" ref="H179:H180" si="61">F179*G179</f>
        <v>0</v>
      </c>
      <c r="I179" s="13"/>
      <c r="J179" s="13">
        <f>H179*I179</f>
        <v>0</v>
      </c>
      <c r="K179" s="13"/>
      <c r="L179" s="13"/>
      <c r="M179" s="13"/>
      <c r="N179" s="13">
        <f t="shared" ref="N179" si="62">L179*M179</f>
        <v>0</v>
      </c>
      <c r="O179" s="21"/>
      <c r="P179" s="13"/>
      <c r="Q179" s="13"/>
      <c r="R179" s="13">
        <f t="shared" ref="R179:R180" si="63">P179*Q179</f>
        <v>0</v>
      </c>
      <c r="S179" s="19"/>
    </row>
    <row r="180" spans="1:19" x14ac:dyDescent="0.2">
      <c r="A180" s="10"/>
      <c r="B180" s="11"/>
      <c r="C180" s="10"/>
      <c r="D180" s="10"/>
      <c r="E180" s="10"/>
      <c r="F180" s="10"/>
      <c r="G180" s="10"/>
      <c r="H180" s="13">
        <f t="shared" si="61"/>
        <v>0</v>
      </c>
      <c r="I180" s="13"/>
      <c r="J180" s="13">
        <f t="shared" ref="J180" si="64">H180*I180</f>
        <v>0</v>
      </c>
      <c r="K180" s="13"/>
      <c r="L180" s="13"/>
      <c r="M180" s="13"/>
      <c r="N180" s="13">
        <f>L180*M180</f>
        <v>0</v>
      </c>
      <c r="O180" s="21"/>
      <c r="P180" s="13"/>
      <c r="Q180" s="13"/>
      <c r="R180" s="13">
        <f t="shared" si="63"/>
        <v>0</v>
      </c>
      <c r="S180" s="14"/>
    </row>
    <row r="181" spans="1:19" x14ac:dyDescent="0.2">
      <c r="A181" s="10"/>
      <c r="B181" s="11"/>
      <c r="C181" s="10"/>
      <c r="D181" s="10"/>
      <c r="E181" s="17" t="s">
        <v>19</v>
      </c>
      <c r="F181" s="10"/>
      <c r="G181" s="10"/>
      <c r="H181" s="18">
        <f>SUM(H178:H180)</f>
        <v>0</v>
      </c>
      <c r="I181" s="13"/>
      <c r="J181" s="18">
        <f>SUM(J178:J180)</f>
        <v>0</v>
      </c>
      <c r="K181" s="13"/>
      <c r="L181" s="18">
        <f>SUM(L178:L180)</f>
        <v>0</v>
      </c>
      <c r="M181" s="13"/>
      <c r="N181" s="18">
        <f>SUM(N178:N180)</f>
        <v>0</v>
      </c>
      <c r="O181" s="21"/>
      <c r="P181" s="13"/>
      <c r="Q181" s="13"/>
      <c r="R181" s="18">
        <f>SUM(R178:R180)</f>
        <v>0</v>
      </c>
      <c r="S181" s="14">
        <f>J181+N181+R181</f>
        <v>0</v>
      </c>
    </row>
    <row r="182" spans="1:19" ht="15" x14ac:dyDescent="0.2">
      <c r="A182" s="10"/>
      <c r="B182" s="11"/>
      <c r="C182" s="10"/>
      <c r="D182" s="10"/>
      <c r="E182" s="15" t="s">
        <v>21</v>
      </c>
      <c r="F182" s="10"/>
      <c r="G182" s="10"/>
      <c r="H182" s="13">
        <f>F182*G182</f>
        <v>0</v>
      </c>
      <c r="I182" s="13"/>
      <c r="J182" s="13">
        <f>H182*I182</f>
        <v>0</v>
      </c>
      <c r="K182" s="13"/>
      <c r="L182" s="13"/>
      <c r="M182" s="13"/>
      <c r="N182" s="13">
        <f>L182*M182</f>
        <v>0</v>
      </c>
      <c r="O182" s="21"/>
      <c r="P182" s="13"/>
      <c r="Q182" s="13"/>
      <c r="R182" s="13">
        <f>P182*Q182</f>
        <v>0</v>
      </c>
      <c r="S182" s="19"/>
    </row>
    <row r="183" spans="1:19" ht="15" x14ac:dyDescent="0.2">
      <c r="A183" s="10"/>
      <c r="B183" s="11"/>
      <c r="C183" s="20"/>
      <c r="D183" s="10"/>
      <c r="E183" s="15"/>
      <c r="F183" s="10"/>
      <c r="G183" s="10"/>
      <c r="H183" s="13">
        <f>F183*G183</f>
        <v>0</v>
      </c>
      <c r="I183" s="13"/>
      <c r="J183" s="13">
        <f>H183*I183</f>
        <v>0</v>
      </c>
      <c r="K183" s="13"/>
      <c r="L183" s="13"/>
      <c r="M183" s="13"/>
      <c r="N183" s="13">
        <f>L183*M183</f>
        <v>0</v>
      </c>
      <c r="O183" s="21"/>
      <c r="P183" s="13"/>
      <c r="Q183" s="13"/>
      <c r="R183" s="13">
        <f>P183*Q183</f>
        <v>0</v>
      </c>
      <c r="S183" s="19"/>
    </row>
    <row r="184" spans="1:19" x14ac:dyDescent="0.2">
      <c r="A184" s="10"/>
      <c r="B184" s="11"/>
      <c r="C184" s="10"/>
      <c r="D184" s="10"/>
      <c r="E184" s="10"/>
      <c r="F184" s="10"/>
      <c r="G184" s="10"/>
      <c r="H184" s="13">
        <f>F184*G184</f>
        <v>0</v>
      </c>
      <c r="I184" s="13"/>
      <c r="J184" s="13">
        <f t="shared" ref="J184" si="65">H184*I184</f>
        <v>0</v>
      </c>
      <c r="K184" s="13"/>
      <c r="L184" s="13"/>
      <c r="M184" s="13"/>
      <c r="N184" s="13">
        <f>L184*M184</f>
        <v>0</v>
      </c>
      <c r="O184" s="13"/>
      <c r="P184" s="13"/>
      <c r="Q184" s="13"/>
      <c r="R184" s="13">
        <f t="shared" ref="R184" si="66">P184*Q184</f>
        <v>0</v>
      </c>
      <c r="S184" s="19"/>
    </row>
    <row r="185" spans="1:19" x14ac:dyDescent="0.2">
      <c r="A185" s="10"/>
      <c r="B185" s="11"/>
      <c r="C185" s="10"/>
      <c r="D185" s="10"/>
      <c r="E185" s="17" t="s">
        <v>19</v>
      </c>
      <c r="F185" s="10"/>
      <c r="G185" s="10"/>
      <c r="H185" s="18">
        <f>SUM(H182:H184)</f>
        <v>0</v>
      </c>
      <c r="I185" s="13"/>
      <c r="J185" s="18">
        <f>SUM(J183:J184)</f>
        <v>0</v>
      </c>
      <c r="K185" s="13"/>
      <c r="L185" s="18">
        <f>SUM(L182:L184)</f>
        <v>0</v>
      </c>
      <c r="M185" s="13"/>
      <c r="N185" s="18">
        <f>SUM(N182:N184)</f>
        <v>0</v>
      </c>
      <c r="O185" s="13"/>
      <c r="P185" s="13"/>
      <c r="Q185" s="13"/>
      <c r="R185" s="18">
        <f>SUM(R182:R184)</f>
        <v>0</v>
      </c>
      <c r="S185" s="14">
        <f>J185+N185+R185</f>
        <v>0</v>
      </c>
    </row>
    <row r="186" spans="1:19" x14ac:dyDescent="0.2">
      <c r="A186" s="10"/>
      <c r="B186" s="11"/>
      <c r="C186" s="10"/>
      <c r="D186" s="10"/>
      <c r="E186" s="17" t="s">
        <v>19</v>
      </c>
      <c r="F186" s="10"/>
      <c r="G186" s="10"/>
      <c r="H186" s="18">
        <f>H177+H181+H185</f>
        <v>1.5</v>
      </c>
      <c r="I186" s="13"/>
      <c r="J186" s="18">
        <f>J177+J181+J185</f>
        <v>900</v>
      </c>
      <c r="K186" s="13"/>
      <c r="L186" s="18">
        <f>L177+L181+L185</f>
        <v>0.5</v>
      </c>
      <c r="M186" s="13"/>
      <c r="N186" s="18">
        <f>N177+N181+N185</f>
        <v>250</v>
      </c>
      <c r="O186" s="13"/>
      <c r="P186" s="13"/>
      <c r="Q186" s="13"/>
      <c r="R186" s="18">
        <f>R177+R181+R185</f>
        <v>40.5</v>
      </c>
      <c r="S186" s="18">
        <f>SUM(S171:S185)</f>
        <v>1190.5</v>
      </c>
    </row>
    <row r="187" spans="1:19" x14ac:dyDescent="0.2">
      <c r="C187" s="22"/>
      <c r="R187" s="23">
        <f>J186+N186+R186</f>
        <v>1190.5</v>
      </c>
      <c r="S187" s="23" t="s">
        <v>0</v>
      </c>
    </row>
    <row r="189" spans="1:19" ht="15.75" x14ac:dyDescent="0.25">
      <c r="O189" s="33" t="s">
        <v>83</v>
      </c>
      <c r="P189" s="34">
        <f>R187+R130+R86+R65+R37+R19+R165</f>
        <v>50514.5</v>
      </c>
    </row>
  </sheetData>
  <mergeCells count="77">
    <mergeCell ref="G169:G170"/>
    <mergeCell ref="H169:J169"/>
    <mergeCell ref="K169:K170"/>
    <mergeCell ref="L169:N169"/>
    <mergeCell ref="O169:R169"/>
    <mergeCell ref="A169:A170"/>
    <mergeCell ref="B169:B170"/>
    <mergeCell ref="C169:C170"/>
    <mergeCell ref="D169:D170"/>
    <mergeCell ref="E169:E170"/>
    <mergeCell ref="F169:F170"/>
    <mergeCell ref="F134:F135"/>
    <mergeCell ref="G134:G135"/>
    <mergeCell ref="H134:J134"/>
    <mergeCell ref="K134:K135"/>
    <mergeCell ref="L134:N134"/>
    <mergeCell ref="O134:R134"/>
    <mergeCell ref="G91:G92"/>
    <mergeCell ref="H91:J91"/>
    <mergeCell ref="K91:K92"/>
    <mergeCell ref="L91:N91"/>
    <mergeCell ref="O91:R91"/>
    <mergeCell ref="A134:A135"/>
    <mergeCell ref="B134:B135"/>
    <mergeCell ref="C134:C135"/>
    <mergeCell ref="D134:D135"/>
    <mergeCell ref="E134:E135"/>
    <mergeCell ref="A91:A92"/>
    <mergeCell ref="B91:B92"/>
    <mergeCell ref="C91:C92"/>
    <mergeCell ref="D91:D92"/>
    <mergeCell ref="E91:E92"/>
    <mergeCell ref="F91:F92"/>
    <mergeCell ref="F69:F70"/>
    <mergeCell ref="G69:G70"/>
    <mergeCell ref="H69:J69"/>
    <mergeCell ref="K69:K70"/>
    <mergeCell ref="L69:N69"/>
    <mergeCell ref="O69:R69"/>
    <mergeCell ref="G41:G42"/>
    <mergeCell ref="H41:J41"/>
    <mergeCell ref="K41:K42"/>
    <mergeCell ref="L41:N41"/>
    <mergeCell ref="O41:R41"/>
    <mergeCell ref="A69:A70"/>
    <mergeCell ref="B69:B70"/>
    <mergeCell ref="C69:C70"/>
    <mergeCell ref="D69:D70"/>
    <mergeCell ref="E69:E70"/>
    <mergeCell ref="A41:A42"/>
    <mergeCell ref="B41:B42"/>
    <mergeCell ref="C41:C42"/>
    <mergeCell ref="D41:D42"/>
    <mergeCell ref="E41:E42"/>
    <mergeCell ref="F41:F42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2024-03-04T23:18:22Z</dcterms:created>
  <dcterms:modified xsi:type="dcterms:W3CDTF">2024-03-04T23:18:45Z</dcterms:modified>
</cp:coreProperties>
</file>