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61A5D71C-CDEB-415C-9537-6661335EAB60}" xr6:coauthVersionLast="36" xr6:coauthVersionMax="36" xr10:uidLastSave="{00000000-0000-0000-0000-000000000000}"/>
  <bookViews>
    <workbookView xWindow="0" yWindow="0" windowWidth="28800" windowHeight="13020" xr2:uid="{86A11441-4CB8-49F2-BE41-F8813E9A7D13}"/>
  </bookViews>
  <sheets>
    <sheet name="обща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3" i="1" l="1"/>
  <c r="L373" i="1"/>
  <c r="R372" i="1"/>
  <c r="N372" i="1"/>
  <c r="H372" i="1"/>
  <c r="J372" i="1" s="1"/>
  <c r="R371" i="1"/>
  <c r="N371" i="1"/>
  <c r="H371" i="1"/>
  <c r="J371" i="1" s="1"/>
  <c r="R370" i="1"/>
  <c r="N370" i="1"/>
  <c r="H370" i="1"/>
  <c r="J370" i="1" s="1"/>
  <c r="R369" i="1"/>
  <c r="N369" i="1"/>
  <c r="N373" i="1" s="1"/>
  <c r="H369" i="1"/>
  <c r="J369" i="1" s="1"/>
  <c r="L368" i="1"/>
  <c r="L374" i="1" s="1"/>
  <c r="R367" i="1"/>
  <c r="N367" i="1"/>
  <c r="H367" i="1"/>
  <c r="J367" i="1" s="1"/>
  <c r="R366" i="1"/>
  <c r="N366" i="1"/>
  <c r="H366" i="1"/>
  <c r="J366" i="1" s="1"/>
  <c r="R365" i="1"/>
  <c r="N365" i="1"/>
  <c r="H365" i="1"/>
  <c r="J365" i="1" s="1"/>
  <c r="R364" i="1"/>
  <c r="N364" i="1"/>
  <c r="H364" i="1"/>
  <c r="J364" i="1" s="1"/>
  <c r="R363" i="1"/>
  <c r="N363" i="1"/>
  <c r="H363" i="1"/>
  <c r="J363" i="1" s="1"/>
  <c r="R362" i="1"/>
  <c r="N362" i="1"/>
  <c r="H362" i="1"/>
  <c r="J362" i="1" s="1"/>
  <c r="R361" i="1"/>
  <c r="N361" i="1"/>
  <c r="H361" i="1"/>
  <c r="J361" i="1" s="1"/>
  <c r="R360" i="1"/>
  <c r="N360" i="1"/>
  <c r="H360" i="1"/>
  <c r="J360" i="1" s="1"/>
  <c r="R359" i="1"/>
  <c r="R368" i="1" s="1"/>
  <c r="N359" i="1"/>
  <c r="N368" i="1" s="1"/>
  <c r="H359" i="1"/>
  <c r="J359" i="1" s="1"/>
  <c r="J368" i="1" s="1"/>
  <c r="S368" i="1" s="1"/>
  <c r="R358" i="1"/>
  <c r="L358" i="1"/>
  <c r="R357" i="1"/>
  <c r="N357" i="1"/>
  <c r="H357" i="1"/>
  <c r="J357" i="1" s="1"/>
  <c r="R355" i="1"/>
  <c r="N355" i="1"/>
  <c r="H355" i="1"/>
  <c r="J355" i="1" s="1"/>
  <c r="R354" i="1"/>
  <c r="N354" i="1"/>
  <c r="N358" i="1" s="1"/>
  <c r="N374" i="1" s="1"/>
  <c r="H354" i="1"/>
  <c r="J354" i="1" s="1"/>
  <c r="L346" i="1"/>
  <c r="R345" i="1"/>
  <c r="N345" i="1"/>
  <c r="J345" i="1"/>
  <c r="H345" i="1"/>
  <c r="R344" i="1"/>
  <c r="N344" i="1"/>
  <c r="J344" i="1"/>
  <c r="J346" i="1" s="1"/>
  <c r="H344" i="1"/>
  <c r="R342" i="1"/>
  <c r="R346" i="1" s="1"/>
  <c r="N342" i="1"/>
  <c r="N346" i="1" s="1"/>
  <c r="J342" i="1"/>
  <c r="H342" i="1"/>
  <c r="H346" i="1" s="1"/>
  <c r="N341" i="1"/>
  <c r="L341" i="1"/>
  <c r="R340" i="1"/>
  <c r="N340" i="1"/>
  <c r="H340" i="1"/>
  <c r="J340" i="1" s="1"/>
  <c r="R339" i="1"/>
  <c r="N339" i="1"/>
  <c r="H339" i="1"/>
  <c r="J339" i="1" s="1"/>
  <c r="R338" i="1"/>
  <c r="N338" i="1"/>
  <c r="H338" i="1"/>
  <c r="J338" i="1" s="1"/>
  <c r="R337" i="1"/>
  <c r="R341" i="1" s="1"/>
  <c r="N337" i="1"/>
  <c r="H337" i="1"/>
  <c r="H341" i="1" s="1"/>
  <c r="L336" i="1"/>
  <c r="L347" i="1" s="1"/>
  <c r="R335" i="1"/>
  <c r="N335" i="1"/>
  <c r="J335" i="1"/>
  <c r="H335" i="1"/>
  <c r="R333" i="1"/>
  <c r="N333" i="1"/>
  <c r="J333" i="1"/>
  <c r="H333" i="1"/>
  <c r="R332" i="1"/>
  <c r="R336" i="1" s="1"/>
  <c r="R347" i="1" s="1"/>
  <c r="N332" i="1"/>
  <c r="N336" i="1" s="1"/>
  <c r="J332" i="1"/>
  <c r="J336" i="1" s="1"/>
  <c r="H332" i="1"/>
  <c r="H336" i="1" s="1"/>
  <c r="H347" i="1" s="1"/>
  <c r="L324" i="1"/>
  <c r="R323" i="1"/>
  <c r="N323" i="1"/>
  <c r="H323" i="1"/>
  <c r="J323" i="1" s="1"/>
  <c r="R322" i="1"/>
  <c r="N322" i="1"/>
  <c r="H322" i="1"/>
  <c r="J322" i="1" s="1"/>
  <c r="R321" i="1"/>
  <c r="N321" i="1"/>
  <c r="H321" i="1"/>
  <c r="J321" i="1" s="1"/>
  <c r="R320" i="1"/>
  <c r="R324" i="1" s="1"/>
  <c r="N320" i="1"/>
  <c r="N324" i="1" s="1"/>
  <c r="H320" i="1"/>
  <c r="J320" i="1" s="1"/>
  <c r="R319" i="1"/>
  <c r="L319" i="1"/>
  <c r="R318" i="1"/>
  <c r="N318" i="1"/>
  <c r="H318" i="1"/>
  <c r="J318" i="1" s="1"/>
  <c r="R317" i="1"/>
  <c r="N317" i="1"/>
  <c r="H317" i="1"/>
  <c r="J317" i="1" s="1"/>
  <c r="R316" i="1"/>
  <c r="N316" i="1"/>
  <c r="H316" i="1"/>
  <c r="J316" i="1" s="1"/>
  <c r="R315" i="1"/>
  <c r="N315" i="1"/>
  <c r="H315" i="1"/>
  <c r="J315" i="1" s="1"/>
  <c r="R314" i="1"/>
  <c r="N314" i="1"/>
  <c r="H314" i="1"/>
  <c r="J314" i="1" s="1"/>
  <c r="R313" i="1"/>
  <c r="N313" i="1"/>
  <c r="H313" i="1"/>
  <c r="J313" i="1" s="1"/>
  <c r="R312" i="1"/>
  <c r="N312" i="1"/>
  <c r="H312" i="1"/>
  <c r="J312" i="1" s="1"/>
  <c r="R311" i="1"/>
  <c r="N311" i="1"/>
  <c r="H311" i="1"/>
  <c r="J311" i="1" s="1"/>
  <c r="R310" i="1"/>
  <c r="N310" i="1"/>
  <c r="N319" i="1" s="1"/>
  <c r="H310" i="1"/>
  <c r="J310" i="1" s="1"/>
  <c r="L309" i="1"/>
  <c r="L325" i="1" s="1"/>
  <c r="R308" i="1"/>
  <c r="N308" i="1"/>
  <c r="H308" i="1"/>
  <c r="J308" i="1" s="1"/>
  <c r="R304" i="1"/>
  <c r="R303" i="1"/>
  <c r="R302" i="1"/>
  <c r="R301" i="1"/>
  <c r="R300" i="1"/>
  <c r="N300" i="1"/>
  <c r="H300" i="1"/>
  <c r="J300" i="1" s="1"/>
  <c r="R298" i="1"/>
  <c r="R297" i="1"/>
  <c r="R296" i="1"/>
  <c r="R295" i="1"/>
  <c r="N295" i="1"/>
  <c r="J295" i="1"/>
  <c r="H295" i="1"/>
  <c r="N291" i="1"/>
  <c r="H291" i="1"/>
  <c r="J291" i="1" s="1"/>
  <c r="N288" i="1"/>
  <c r="H288" i="1"/>
  <c r="J288" i="1" s="1"/>
  <c r="N285" i="1"/>
  <c r="H285" i="1"/>
  <c r="J285" i="1" s="1"/>
  <c r="R284" i="1"/>
  <c r="N284" i="1"/>
  <c r="H284" i="1"/>
  <c r="J284" i="1" s="1"/>
  <c r="R283" i="1"/>
  <c r="R309" i="1" s="1"/>
  <c r="R325" i="1" s="1"/>
  <c r="N283" i="1"/>
  <c r="N309" i="1" s="1"/>
  <c r="N325" i="1" s="1"/>
  <c r="H283" i="1"/>
  <c r="J283" i="1" s="1"/>
  <c r="N275" i="1"/>
  <c r="L275" i="1"/>
  <c r="R274" i="1"/>
  <c r="N274" i="1"/>
  <c r="H274" i="1"/>
  <c r="J274" i="1" s="1"/>
  <c r="R273" i="1"/>
  <c r="N273" i="1"/>
  <c r="H273" i="1"/>
  <c r="J273" i="1" s="1"/>
  <c r="R271" i="1"/>
  <c r="R275" i="1" s="1"/>
  <c r="N271" i="1"/>
  <c r="H271" i="1"/>
  <c r="H275" i="1" s="1"/>
  <c r="L270" i="1"/>
  <c r="L276" i="1" s="1"/>
  <c r="R269" i="1"/>
  <c r="N269" i="1"/>
  <c r="J269" i="1"/>
  <c r="H269" i="1"/>
  <c r="R268" i="1"/>
  <c r="N268" i="1"/>
  <c r="J268" i="1"/>
  <c r="H268" i="1"/>
  <c r="R267" i="1"/>
  <c r="N267" i="1"/>
  <c r="J267" i="1"/>
  <c r="H267" i="1"/>
  <c r="R266" i="1"/>
  <c r="R270" i="1" s="1"/>
  <c r="N266" i="1"/>
  <c r="N270" i="1" s="1"/>
  <c r="J266" i="1"/>
  <c r="J270" i="1" s="1"/>
  <c r="S270" i="1" s="1"/>
  <c r="H266" i="1"/>
  <c r="H270" i="1" s="1"/>
  <c r="N265" i="1"/>
  <c r="N276" i="1" s="1"/>
  <c r="L265" i="1"/>
  <c r="R264" i="1"/>
  <c r="N264" i="1"/>
  <c r="H264" i="1"/>
  <c r="J264" i="1" s="1"/>
  <c r="R262" i="1"/>
  <c r="R261" i="1"/>
  <c r="R260" i="1"/>
  <c r="R259" i="1"/>
  <c r="R258" i="1"/>
  <c r="N258" i="1"/>
  <c r="H258" i="1"/>
  <c r="J258" i="1" s="1"/>
  <c r="R257" i="1"/>
  <c r="N257" i="1"/>
  <c r="H257" i="1"/>
  <c r="J257" i="1" s="1"/>
  <c r="R256" i="1"/>
  <c r="R265" i="1" s="1"/>
  <c r="R276" i="1" s="1"/>
  <c r="N256" i="1"/>
  <c r="H256" i="1"/>
  <c r="H265" i="1" s="1"/>
  <c r="H276" i="1" s="1"/>
  <c r="L247" i="1"/>
  <c r="R246" i="1"/>
  <c r="N246" i="1"/>
  <c r="H246" i="1"/>
  <c r="J246" i="1" s="1"/>
  <c r="R245" i="1"/>
  <c r="N245" i="1"/>
  <c r="H245" i="1"/>
  <c r="J245" i="1" s="1"/>
  <c r="R244" i="1"/>
  <c r="R243" i="1"/>
  <c r="R242" i="1"/>
  <c r="R241" i="1"/>
  <c r="N241" i="1"/>
  <c r="H241" i="1"/>
  <c r="J241" i="1" s="1"/>
  <c r="R240" i="1"/>
  <c r="R239" i="1"/>
  <c r="R238" i="1"/>
  <c r="R237" i="1"/>
  <c r="R236" i="1"/>
  <c r="R247" i="1" s="1"/>
  <c r="R235" i="1"/>
  <c r="N235" i="1"/>
  <c r="H235" i="1"/>
  <c r="J235" i="1" s="1"/>
  <c r="J247" i="1" s="1"/>
  <c r="S247" i="1" s="1"/>
  <c r="R234" i="1"/>
  <c r="N234" i="1"/>
  <c r="N247" i="1" s="1"/>
  <c r="H234" i="1"/>
  <c r="J234" i="1" s="1"/>
  <c r="L233" i="1"/>
  <c r="R232" i="1"/>
  <c r="N232" i="1"/>
  <c r="H232" i="1"/>
  <c r="J232" i="1" s="1"/>
  <c r="R231" i="1"/>
  <c r="N231" i="1"/>
  <c r="H231" i="1"/>
  <c r="J231" i="1" s="1"/>
  <c r="N230" i="1"/>
  <c r="N233" i="1" s="1"/>
  <c r="J230" i="1"/>
  <c r="H230" i="1"/>
  <c r="N229" i="1"/>
  <c r="H229" i="1"/>
  <c r="J229" i="1" s="1"/>
  <c r="R228" i="1"/>
  <c r="R233" i="1" s="1"/>
  <c r="N228" i="1"/>
  <c r="H228" i="1"/>
  <c r="J228" i="1" s="1"/>
  <c r="L227" i="1"/>
  <c r="L248" i="1" s="1"/>
  <c r="R226" i="1"/>
  <c r="N226" i="1"/>
  <c r="H226" i="1"/>
  <c r="J226" i="1" s="1"/>
  <c r="R223" i="1"/>
  <c r="R222" i="1"/>
  <c r="R221" i="1"/>
  <c r="R220" i="1"/>
  <c r="N220" i="1"/>
  <c r="J220" i="1"/>
  <c r="H220" i="1"/>
  <c r="R219" i="1"/>
  <c r="N219" i="1"/>
  <c r="J219" i="1"/>
  <c r="H219" i="1"/>
  <c r="R218" i="1"/>
  <c r="N218" i="1"/>
  <c r="N227" i="1" s="1"/>
  <c r="N248" i="1" s="1"/>
  <c r="J218" i="1"/>
  <c r="J227" i="1" s="1"/>
  <c r="H218" i="1"/>
  <c r="H227" i="1" s="1"/>
  <c r="L210" i="1"/>
  <c r="R209" i="1"/>
  <c r="N209" i="1"/>
  <c r="H209" i="1"/>
  <c r="J209" i="1" s="1"/>
  <c r="R208" i="1"/>
  <c r="N208" i="1"/>
  <c r="H208" i="1"/>
  <c r="J208" i="1" s="1"/>
  <c r="R207" i="1"/>
  <c r="N207" i="1"/>
  <c r="H207" i="1"/>
  <c r="J207" i="1" s="1"/>
  <c r="R206" i="1"/>
  <c r="R210" i="1" s="1"/>
  <c r="N206" i="1"/>
  <c r="H206" i="1"/>
  <c r="J206" i="1" s="1"/>
  <c r="R205" i="1"/>
  <c r="L205" i="1"/>
  <c r="R204" i="1"/>
  <c r="N204" i="1"/>
  <c r="H204" i="1"/>
  <c r="J204" i="1" s="1"/>
  <c r="R203" i="1"/>
  <c r="N203" i="1"/>
  <c r="H203" i="1"/>
  <c r="J203" i="1" s="1"/>
  <c r="R202" i="1"/>
  <c r="N202" i="1"/>
  <c r="H202" i="1"/>
  <c r="J202" i="1" s="1"/>
  <c r="R201" i="1"/>
  <c r="N201" i="1"/>
  <c r="H201" i="1"/>
  <c r="J201" i="1" s="1"/>
  <c r="R200" i="1"/>
  <c r="N200" i="1"/>
  <c r="H200" i="1"/>
  <c r="J200" i="1" s="1"/>
  <c r="R199" i="1"/>
  <c r="N199" i="1"/>
  <c r="H199" i="1"/>
  <c r="J199" i="1" s="1"/>
  <c r="R198" i="1"/>
  <c r="N198" i="1"/>
  <c r="H198" i="1"/>
  <c r="J198" i="1" s="1"/>
  <c r="R197" i="1"/>
  <c r="N197" i="1"/>
  <c r="H197" i="1"/>
  <c r="J197" i="1" s="1"/>
  <c r="R196" i="1"/>
  <c r="N196" i="1"/>
  <c r="H196" i="1"/>
  <c r="J196" i="1" s="1"/>
  <c r="R195" i="1"/>
  <c r="N195" i="1"/>
  <c r="H195" i="1"/>
  <c r="J195" i="1" s="1"/>
  <c r="R194" i="1"/>
  <c r="N194" i="1"/>
  <c r="N205" i="1" s="1"/>
  <c r="H194" i="1"/>
  <c r="J194" i="1" s="1"/>
  <c r="J205" i="1" s="1"/>
  <c r="S205" i="1" s="1"/>
  <c r="L193" i="1"/>
  <c r="L211" i="1" s="1"/>
  <c r="R192" i="1"/>
  <c r="N192" i="1"/>
  <c r="H192" i="1"/>
  <c r="J192" i="1" s="1"/>
  <c r="R190" i="1"/>
  <c r="N190" i="1"/>
  <c r="H190" i="1"/>
  <c r="J190" i="1" s="1"/>
  <c r="R189" i="1"/>
  <c r="R193" i="1" s="1"/>
  <c r="R211" i="1" s="1"/>
  <c r="N189" i="1"/>
  <c r="H189" i="1"/>
  <c r="J189" i="1" s="1"/>
  <c r="L182" i="1"/>
  <c r="L181" i="1"/>
  <c r="H181" i="1"/>
  <c r="J180" i="1" s="1"/>
  <c r="R180" i="1"/>
  <c r="N180" i="1"/>
  <c r="H180" i="1"/>
  <c r="J179" i="1" s="1"/>
  <c r="R179" i="1"/>
  <c r="N179" i="1"/>
  <c r="R177" i="1"/>
  <c r="R181" i="1" s="1"/>
  <c r="R176" i="1"/>
  <c r="R175" i="1"/>
  <c r="N175" i="1"/>
  <c r="J175" i="1"/>
  <c r="H175" i="1"/>
  <c r="H182" i="1" s="1"/>
  <c r="R174" i="1"/>
  <c r="N174" i="1"/>
  <c r="N181" i="1" s="1"/>
  <c r="J174" i="1"/>
  <c r="L173" i="1"/>
  <c r="H173" i="1"/>
  <c r="J172" i="1" s="1"/>
  <c r="R172" i="1"/>
  <c r="N172" i="1"/>
  <c r="R169" i="1"/>
  <c r="R168" i="1"/>
  <c r="R167" i="1"/>
  <c r="R166" i="1"/>
  <c r="R165" i="1"/>
  <c r="R164" i="1"/>
  <c r="R163" i="1"/>
  <c r="R162" i="1"/>
  <c r="R161" i="1"/>
  <c r="N161" i="1"/>
  <c r="J161" i="1"/>
  <c r="H161" i="1"/>
  <c r="R159" i="1"/>
  <c r="R158" i="1"/>
  <c r="R157" i="1"/>
  <c r="R156" i="1"/>
  <c r="R155" i="1"/>
  <c r="R154" i="1"/>
  <c r="N154" i="1"/>
  <c r="H154" i="1"/>
  <c r="J154" i="1" s="1"/>
  <c r="R152" i="1"/>
  <c r="R151" i="1"/>
  <c r="N151" i="1"/>
  <c r="J151" i="1"/>
  <c r="H151" i="1"/>
  <c r="H150" i="1"/>
  <c r="R149" i="1"/>
  <c r="N149" i="1"/>
  <c r="J149" i="1"/>
  <c r="H149" i="1"/>
  <c r="R148" i="1"/>
  <c r="N148" i="1"/>
  <c r="J148" i="1"/>
  <c r="H148" i="1"/>
  <c r="H147" i="1"/>
  <c r="R146" i="1"/>
  <c r="N146" i="1"/>
  <c r="J146" i="1"/>
  <c r="H146" i="1"/>
  <c r="R145" i="1"/>
  <c r="N145" i="1"/>
  <c r="J145" i="1"/>
  <c r="H145" i="1"/>
  <c r="R144" i="1"/>
  <c r="N144" i="1"/>
  <c r="N173" i="1" s="1"/>
  <c r="J144" i="1"/>
  <c r="J173" i="1" s="1"/>
  <c r="R143" i="1"/>
  <c r="L143" i="1"/>
  <c r="H143" i="1"/>
  <c r="R142" i="1"/>
  <c r="N142" i="1"/>
  <c r="J142" i="1"/>
  <c r="R139" i="1"/>
  <c r="R138" i="1"/>
  <c r="N138" i="1"/>
  <c r="J138" i="1"/>
  <c r="H138" i="1"/>
  <c r="R137" i="1"/>
  <c r="N137" i="1"/>
  <c r="J137" i="1"/>
  <c r="H137" i="1"/>
  <c r="R136" i="1"/>
  <c r="N136" i="1"/>
  <c r="N143" i="1" s="1"/>
  <c r="J136" i="1"/>
  <c r="J143" i="1" s="1"/>
  <c r="H136" i="1"/>
  <c r="H144" i="1" s="1"/>
  <c r="L128" i="1"/>
  <c r="R127" i="1"/>
  <c r="N127" i="1"/>
  <c r="J127" i="1"/>
  <c r="H127" i="1"/>
  <c r="R126" i="1"/>
  <c r="N126" i="1"/>
  <c r="J126" i="1"/>
  <c r="J128" i="1" s="1"/>
  <c r="S128" i="1" s="1"/>
  <c r="H126" i="1"/>
  <c r="R124" i="1"/>
  <c r="R128" i="1" s="1"/>
  <c r="N124" i="1"/>
  <c r="N128" i="1" s="1"/>
  <c r="J124" i="1"/>
  <c r="H124" i="1"/>
  <c r="H128" i="1" s="1"/>
  <c r="N123" i="1"/>
  <c r="L123" i="1"/>
  <c r="R122" i="1"/>
  <c r="N122" i="1"/>
  <c r="H122" i="1"/>
  <c r="J122" i="1" s="1"/>
  <c r="R121" i="1"/>
  <c r="N121" i="1"/>
  <c r="H121" i="1"/>
  <c r="J121" i="1" s="1"/>
  <c r="R120" i="1"/>
  <c r="N120" i="1"/>
  <c r="H120" i="1"/>
  <c r="J120" i="1" s="1"/>
  <c r="R119" i="1"/>
  <c r="N119" i="1"/>
  <c r="H119" i="1"/>
  <c r="J119" i="1" s="1"/>
  <c r="R118" i="1"/>
  <c r="N118" i="1"/>
  <c r="H118" i="1"/>
  <c r="J118" i="1" s="1"/>
  <c r="R117" i="1"/>
  <c r="N117" i="1"/>
  <c r="H117" i="1"/>
  <c r="J117" i="1" s="1"/>
  <c r="R116" i="1"/>
  <c r="R115" i="1"/>
  <c r="R114" i="1"/>
  <c r="R113" i="1"/>
  <c r="R112" i="1"/>
  <c r="N112" i="1"/>
  <c r="H112" i="1"/>
  <c r="J112" i="1" s="1"/>
  <c r="R111" i="1"/>
  <c r="N111" i="1"/>
  <c r="H111" i="1"/>
  <c r="J111" i="1" s="1"/>
  <c r="R110" i="1"/>
  <c r="R123" i="1" s="1"/>
  <c r="N110" i="1"/>
  <c r="H110" i="1"/>
  <c r="J110" i="1" s="1"/>
  <c r="L109" i="1"/>
  <c r="L129" i="1" s="1"/>
  <c r="R108" i="1"/>
  <c r="N108" i="1"/>
  <c r="J108" i="1"/>
  <c r="H108" i="1"/>
  <c r="R107" i="1"/>
  <c r="N107" i="1"/>
  <c r="J107" i="1"/>
  <c r="H107" i="1"/>
  <c r="R106" i="1"/>
  <c r="N106" i="1"/>
  <c r="J106" i="1"/>
  <c r="J109" i="1" s="1"/>
  <c r="H106" i="1"/>
  <c r="R105" i="1"/>
  <c r="R104" i="1"/>
  <c r="N104" i="1"/>
  <c r="J104" i="1"/>
  <c r="H104" i="1"/>
  <c r="R103" i="1"/>
  <c r="N103" i="1"/>
  <c r="J103" i="1"/>
  <c r="H103" i="1"/>
  <c r="R102" i="1"/>
  <c r="N102" i="1"/>
  <c r="J102" i="1"/>
  <c r="H102" i="1"/>
  <c r="R101" i="1"/>
  <c r="N101" i="1"/>
  <c r="J101" i="1"/>
  <c r="H101" i="1"/>
  <c r="R100" i="1"/>
  <c r="N100" i="1"/>
  <c r="J100" i="1"/>
  <c r="H100" i="1"/>
  <c r="R99" i="1"/>
  <c r="R109" i="1" s="1"/>
  <c r="N99" i="1"/>
  <c r="N109" i="1" s="1"/>
  <c r="N129" i="1" s="1"/>
  <c r="J99" i="1"/>
  <c r="H99" i="1"/>
  <c r="H109" i="1" s="1"/>
  <c r="N91" i="1"/>
  <c r="L91" i="1"/>
  <c r="R90" i="1"/>
  <c r="N90" i="1"/>
  <c r="H90" i="1"/>
  <c r="J90" i="1" s="1"/>
  <c r="R89" i="1"/>
  <c r="N89" i="1"/>
  <c r="H89" i="1"/>
  <c r="J89" i="1" s="1"/>
  <c r="R88" i="1"/>
  <c r="N88" i="1"/>
  <c r="H88" i="1"/>
  <c r="J88" i="1" s="1"/>
  <c r="R87" i="1"/>
  <c r="R91" i="1" s="1"/>
  <c r="N87" i="1"/>
  <c r="H87" i="1"/>
  <c r="J87" i="1" s="1"/>
  <c r="L86" i="1"/>
  <c r="L92" i="1" s="1"/>
  <c r="R85" i="1"/>
  <c r="N85" i="1"/>
  <c r="J85" i="1"/>
  <c r="H85" i="1"/>
  <c r="R84" i="1"/>
  <c r="N84" i="1"/>
  <c r="J84" i="1"/>
  <c r="J86" i="1" s="1"/>
  <c r="S86" i="1" s="1"/>
  <c r="H84" i="1"/>
  <c r="R82" i="1"/>
  <c r="R79" i="1"/>
  <c r="N79" i="1"/>
  <c r="J79" i="1"/>
  <c r="H79" i="1"/>
  <c r="R78" i="1"/>
  <c r="N78" i="1"/>
  <c r="J78" i="1"/>
  <c r="H78" i="1"/>
  <c r="R77" i="1"/>
  <c r="N77" i="1"/>
  <c r="J77" i="1"/>
  <c r="H77" i="1"/>
  <c r="R76" i="1"/>
  <c r="R86" i="1" s="1"/>
  <c r="N76" i="1"/>
  <c r="N86" i="1" s="1"/>
  <c r="J76" i="1"/>
  <c r="H76" i="1"/>
  <c r="H86" i="1" s="1"/>
  <c r="L75" i="1"/>
  <c r="N73" i="1"/>
  <c r="H73" i="1"/>
  <c r="J73" i="1" s="1"/>
  <c r="N71" i="1"/>
  <c r="H71" i="1"/>
  <c r="J71" i="1" s="1"/>
  <c r="R69" i="1"/>
  <c r="R68" i="1"/>
  <c r="N68" i="1"/>
  <c r="H68" i="1"/>
  <c r="J68" i="1" s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N34" i="1"/>
  <c r="J34" i="1"/>
  <c r="R33" i="1"/>
  <c r="R75" i="1" s="1"/>
  <c r="R92" i="1" s="1"/>
  <c r="N33" i="1"/>
  <c r="H33" i="1"/>
  <c r="J33" i="1" s="1"/>
  <c r="R32" i="1"/>
  <c r="N32" i="1"/>
  <c r="H32" i="1"/>
  <c r="J32" i="1" s="1"/>
  <c r="J75" i="1" s="1"/>
  <c r="N24" i="1"/>
  <c r="L24" i="1"/>
  <c r="H24" i="1"/>
  <c r="R21" i="1"/>
  <c r="R24" i="1" s="1"/>
  <c r="R20" i="1"/>
  <c r="N20" i="1"/>
  <c r="J20" i="1"/>
  <c r="H20" i="1"/>
  <c r="R19" i="1"/>
  <c r="N19" i="1"/>
  <c r="J19" i="1"/>
  <c r="H19" i="1"/>
  <c r="R17" i="1"/>
  <c r="N17" i="1"/>
  <c r="J17" i="1"/>
  <c r="J24" i="1" s="1"/>
  <c r="H17" i="1"/>
  <c r="R16" i="1"/>
  <c r="N16" i="1"/>
  <c r="J16" i="1"/>
  <c r="H16" i="1"/>
  <c r="L15" i="1"/>
  <c r="R14" i="1"/>
  <c r="N14" i="1"/>
  <c r="H14" i="1"/>
  <c r="J14" i="1" s="1"/>
  <c r="R13" i="1"/>
  <c r="N13" i="1"/>
  <c r="H13" i="1"/>
  <c r="J13" i="1" s="1"/>
  <c r="R12" i="1"/>
  <c r="R15" i="1" s="1"/>
  <c r="N12" i="1"/>
  <c r="N15" i="1" s="1"/>
  <c r="H12" i="1"/>
  <c r="H15" i="1" s="1"/>
  <c r="N11" i="1"/>
  <c r="L11" i="1"/>
  <c r="L25" i="1" s="1"/>
  <c r="R10" i="1"/>
  <c r="R9" i="1"/>
  <c r="N9" i="1"/>
  <c r="H9" i="1"/>
  <c r="J9" i="1" s="1"/>
  <c r="R8" i="1"/>
  <c r="R7" i="1"/>
  <c r="N7" i="1"/>
  <c r="H7" i="1"/>
  <c r="J7" i="1" s="1"/>
  <c r="R6" i="1"/>
  <c r="N6" i="1"/>
  <c r="H6" i="1"/>
  <c r="J6" i="1" s="1"/>
  <c r="R5" i="1"/>
  <c r="R11" i="1" s="1"/>
  <c r="R25" i="1" s="1"/>
  <c r="N5" i="1"/>
  <c r="H5" i="1"/>
  <c r="H11" i="1" s="1"/>
  <c r="H25" i="1" s="1"/>
  <c r="S109" i="1" l="1"/>
  <c r="S143" i="1"/>
  <c r="R129" i="1"/>
  <c r="S336" i="1"/>
  <c r="N75" i="1"/>
  <c r="N92" i="1" s="1"/>
  <c r="H75" i="1"/>
  <c r="J91" i="1"/>
  <c r="S91" i="1" s="1"/>
  <c r="H123" i="1"/>
  <c r="H129" i="1" s="1"/>
  <c r="N182" i="1"/>
  <c r="H205" i="1"/>
  <c r="N210" i="1"/>
  <c r="J319" i="1"/>
  <c r="S319" i="1" s="1"/>
  <c r="J324" i="1"/>
  <c r="S324" i="1" s="1"/>
  <c r="N347" i="1"/>
  <c r="R374" i="1"/>
  <c r="J373" i="1"/>
  <c r="S373" i="1" s="1"/>
  <c r="S24" i="1"/>
  <c r="J5" i="1"/>
  <c r="J11" i="1" s="1"/>
  <c r="N25" i="1"/>
  <c r="H91" i="1"/>
  <c r="J123" i="1"/>
  <c r="S123" i="1" s="1"/>
  <c r="R182" i="1"/>
  <c r="R173" i="1"/>
  <c r="S173" i="1" s="1"/>
  <c r="J193" i="1"/>
  <c r="R227" i="1"/>
  <c r="R248" i="1" s="1"/>
  <c r="J233" i="1"/>
  <c r="S233" i="1" s="1"/>
  <c r="J12" i="1"/>
  <c r="J15" i="1" s="1"/>
  <c r="S15" i="1" s="1"/>
  <c r="H174" i="1"/>
  <c r="H183" i="1" s="1"/>
  <c r="J181" i="1"/>
  <c r="S181" i="1" s="1"/>
  <c r="N193" i="1"/>
  <c r="N211" i="1" s="1"/>
  <c r="J210" i="1"/>
  <c r="S210" i="1" s="1"/>
  <c r="J275" i="1"/>
  <c r="S275" i="1" s="1"/>
  <c r="J309" i="1"/>
  <c r="S346" i="1"/>
  <c r="J358" i="1"/>
  <c r="H193" i="1"/>
  <c r="H210" i="1"/>
  <c r="H233" i="1"/>
  <c r="H248" i="1" s="1"/>
  <c r="J256" i="1"/>
  <c r="J265" i="1" s="1"/>
  <c r="J271" i="1"/>
  <c r="H309" i="1"/>
  <c r="H325" i="1" s="1"/>
  <c r="H324" i="1"/>
  <c r="J337" i="1"/>
  <c r="J341" i="1" s="1"/>
  <c r="S341" i="1" s="1"/>
  <c r="H368" i="1"/>
  <c r="H247" i="1"/>
  <c r="H319" i="1"/>
  <c r="H358" i="1"/>
  <c r="H373" i="1"/>
  <c r="J325" i="1" l="1"/>
  <c r="R326" i="1" s="1"/>
  <c r="S309" i="1"/>
  <c r="S325" i="1" s="1"/>
  <c r="S11" i="1"/>
  <c r="S25" i="1" s="1"/>
  <c r="J25" i="1"/>
  <c r="R26" i="1" s="1"/>
  <c r="H92" i="1"/>
  <c r="S227" i="1"/>
  <c r="S248" i="1" s="1"/>
  <c r="S129" i="1"/>
  <c r="H211" i="1"/>
  <c r="J248" i="1"/>
  <c r="R249" i="1" s="1"/>
  <c r="J129" i="1"/>
  <c r="R130" i="1" s="1"/>
  <c r="J276" i="1"/>
  <c r="R277" i="1" s="1"/>
  <c r="S265" i="1"/>
  <c r="S276" i="1" s="1"/>
  <c r="S358" i="1"/>
  <c r="S374" i="1" s="1"/>
  <c r="J374" i="1"/>
  <c r="R375" i="1" s="1"/>
  <c r="J211" i="1"/>
  <c r="R212" i="1" s="1"/>
  <c r="S193" i="1"/>
  <c r="S211" i="1" s="1"/>
  <c r="J347" i="1"/>
  <c r="R348" i="1" s="1"/>
  <c r="S182" i="1"/>
  <c r="S75" i="1"/>
  <c r="S92" i="1" s="1"/>
  <c r="H374" i="1"/>
  <c r="S347" i="1"/>
  <c r="J182" i="1"/>
  <c r="R183" i="1" s="1"/>
  <c r="J92" i="1"/>
  <c r="R93" i="1" s="1"/>
  <c r="R378" i="1" l="1"/>
</calcChain>
</file>

<file path=xl/sharedStrings.xml><?xml version="1.0" encoding="utf-8"?>
<sst xmlns="http://schemas.openxmlformats.org/spreadsheetml/2006/main" count="595" uniqueCount="217">
  <si>
    <t xml:space="preserve"> </t>
  </si>
  <si>
    <t xml:space="preserve">Акт выполненых работ за   Март 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</si>
  <si>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</si>
  <si>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</si>
  <si>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</si>
  <si>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</si>
  <si>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</si>
  <si>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</si>
  <si>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</si>
  <si>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</si>
  <si>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</si>
  <si>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</si>
  <si>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</si>
  <si>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</si>
  <si>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</si>
  <si>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</si>
  <si>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</si>
  <si>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Комсомольскаяд.97</t>
  </si>
  <si>
    <t>ТВК</t>
  </si>
  <si>
    <t xml:space="preserve">  перекрытие стояка, сброс, демонтаж отсечных кранов на стояке холодной воды в ванной, кухне, нарезка резьбы на стояке хол. Воды в ванной, монтаж новых отсечных кранов, запуск, проверка, подключение к разводке.</t>
  </si>
  <si>
    <t>кв. 41</t>
  </si>
  <si>
    <t>мазда</t>
  </si>
  <si>
    <t>Кран ф15</t>
  </si>
  <si>
    <t xml:space="preserve">Фум. Лента </t>
  </si>
  <si>
    <t xml:space="preserve">  перекрытие стояка холодной воды в подвале, сброс, демонтаж отсечного крана на стояке холодной воды в кухне, нарезка резьбы, стояке хол. воды в , монтаж   отсечного крана, запуск, проверка, подключение к разводке.</t>
  </si>
  <si>
    <t>Фум. Лента</t>
  </si>
  <si>
    <t>итого</t>
  </si>
  <si>
    <t>РСЦ</t>
  </si>
  <si>
    <t>Эл цех</t>
  </si>
  <si>
    <t xml:space="preserve">  Демонтаж неисправного прибора , установка и подключение нового прибора учета. Изрляция жильного провода</t>
  </si>
  <si>
    <t>кв. 24</t>
  </si>
  <si>
    <t>изолента</t>
  </si>
  <si>
    <t xml:space="preserve">2. </t>
  </si>
  <si>
    <t xml:space="preserve">  демонтаж неисправной эл. Панели на улице. Установка новой светодиодной панели, Подключение к сети. Изоляция соединений</t>
  </si>
  <si>
    <t>кв. 25</t>
  </si>
  <si>
    <t xml:space="preserve">мазда </t>
  </si>
  <si>
    <t>Панель светодиодная</t>
  </si>
  <si>
    <t>саморезы</t>
  </si>
  <si>
    <t xml:space="preserve">Акт выполненых работ за   Апрель  2022 год </t>
  </si>
  <si>
    <t xml:space="preserve">                             материалы</t>
  </si>
  <si>
    <t>Замена розлива хол. водоснабжнения в подвале</t>
  </si>
  <si>
    <t>подвал</t>
  </si>
  <si>
    <t>ниссан</t>
  </si>
  <si>
    <t>труба ППР25</t>
  </si>
  <si>
    <t>фум лента</t>
  </si>
  <si>
    <t>диск отрезной</t>
  </si>
  <si>
    <t>Сверло по мет.</t>
  </si>
  <si>
    <t>хомут с гайкой</t>
  </si>
  <si>
    <t>тройник перех.</t>
  </si>
  <si>
    <t>тройник 40</t>
  </si>
  <si>
    <t>кран шаровый 20</t>
  </si>
  <si>
    <t>муфта с внут. Рез</t>
  </si>
  <si>
    <t>угольник 90*40</t>
  </si>
  <si>
    <t>кран 25</t>
  </si>
  <si>
    <t>муфта 40*20</t>
  </si>
  <si>
    <t>шпилька резьбовая</t>
  </si>
  <si>
    <t>проволка</t>
  </si>
  <si>
    <t>кран шаровый 15</t>
  </si>
  <si>
    <t>труба ппр 40</t>
  </si>
  <si>
    <t>муфта 40</t>
  </si>
  <si>
    <t>дюбель</t>
  </si>
  <si>
    <t>крепление</t>
  </si>
  <si>
    <t>угольник 90*25</t>
  </si>
  <si>
    <t>муфта 25</t>
  </si>
  <si>
    <t>труба ппр 25</t>
  </si>
  <si>
    <t>круг отрезной</t>
  </si>
  <si>
    <t>круг зачистной</t>
  </si>
  <si>
    <t>бочата</t>
  </si>
  <si>
    <t>муфта с наруж. Рез.</t>
  </si>
  <si>
    <t>муфта разъемная</t>
  </si>
  <si>
    <t>1.</t>
  </si>
  <si>
    <t>Течь отсечного крана. Обследование перекрытия стояка холодной воды, сброс воды, замена отсечного крана, запуск, проверка</t>
  </si>
  <si>
    <t>кв. 52</t>
  </si>
  <si>
    <t>кран ф15</t>
  </si>
  <si>
    <t>Протяжка резьбовых соединений</t>
  </si>
  <si>
    <t>кв. 32</t>
  </si>
  <si>
    <t>3.</t>
  </si>
  <si>
    <t>Обследование, перекрытие стояка холодной воды в подвале, сброс, прочистка канализационного стояка в туалете, запуск, проверка</t>
  </si>
  <si>
    <t>кв. 10</t>
  </si>
  <si>
    <t xml:space="preserve">1. </t>
  </si>
  <si>
    <t>Ремонт лавочек и карусели (замена досок на сиденье)</t>
  </si>
  <si>
    <t>Доска 0,15*0,05*4</t>
  </si>
  <si>
    <t>Доска 0,10*0,05*4</t>
  </si>
  <si>
    <t>Субботник</t>
  </si>
  <si>
    <t>мешки</t>
  </si>
  <si>
    <t>Полное обследование эл. панелей, датчика, фото реле, автомата, выключателя на предмет неисправности. Демонтаж неисправного выключателя. Установка и  подключение нового двойного выключателя. Изоляция проводов р распред. коробке.</t>
  </si>
  <si>
    <t>Выключатель</t>
  </si>
  <si>
    <t>Изолента</t>
  </si>
  <si>
    <t xml:space="preserve">Акт выполненых работ за   Май  2022 год </t>
  </si>
  <si>
    <t>Прочистка кан стояка</t>
  </si>
  <si>
    <t>кв 36</t>
  </si>
  <si>
    <t>2.</t>
  </si>
  <si>
    <t>Прочиска кан стояка</t>
  </si>
  <si>
    <t>кв 1</t>
  </si>
  <si>
    <t>ЗАМЕНА ВОДОРАЗБОРНЫХ КРАНОВ ДЛЯ УБОРКЕ ПОДЪЕЗДОВ</t>
  </si>
  <si>
    <t>Б/Н</t>
  </si>
  <si>
    <t>КВ24</t>
  </si>
  <si>
    <t>НИССАН</t>
  </si>
  <si>
    <t>кран водор</t>
  </si>
  <si>
    <t>футорка</t>
  </si>
  <si>
    <t>фум лен</t>
  </si>
  <si>
    <t>Дом</t>
  </si>
  <si>
    <t>Заявление субботник</t>
  </si>
  <si>
    <t>ст. дома</t>
  </si>
  <si>
    <t>эмаль</t>
  </si>
  <si>
    <t>известь</t>
  </si>
  <si>
    <t>растворитель</t>
  </si>
  <si>
    <t>кисть</t>
  </si>
  <si>
    <t>перчатки</t>
  </si>
  <si>
    <t>веник</t>
  </si>
  <si>
    <t xml:space="preserve">Акт выполненых работ за  Июнь  2022 год </t>
  </si>
  <si>
    <t>Перекрытие х/воды,замена отсечного крана,запуск проверка</t>
  </si>
  <si>
    <t>кв50</t>
  </si>
  <si>
    <t>кран15</t>
  </si>
  <si>
    <t>Планирование территории с задне стороны здания</t>
  </si>
  <si>
    <t>кв 52</t>
  </si>
  <si>
    <t>эксковатор</t>
  </si>
  <si>
    <t>эвакуатор</t>
  </si>
  <si>
    <t>Установка москитный сеток на пластиковых окнах в подьездах</t>
  </si>
  <si>
    <t>ст дома</t>
  </si>
  <si>
    <t>вышка большая</t>
  </si>
  <si>
    <t xml:space="preserve">сетка </t>
  </si>
  <si>
    <t>Ремонт качели</t>
  </si>
  <si>
    <t>электроды</t>
  </si>
  <si>
    <t>Обрезка веток,погрузка и вывозка на мусорный полигон,срезка бельевых столбов,ремонт бельевых столбов,натягивание бельевых веревок</t>
  </si>
  <si>
    <t>б/н</t>
  </si>
  <si>
    <t>труба мет120</t>
  </si>
  <si>
    <t>диск отр</t>
  </si>
  <si>
    <t>бельевой шпаг</t>
  </si>
  <si>
    <t>зажимы</t>
  </si>
  <si>
    <t>бензин</t>
  </si>
  <si>
    <t>масло</t>
  </si>
  <si>
    <t>Изготовления и установка подвальнных вентиляционных решеток,заделка стыков подвальнных вентиляционных решеток пеной монтажной и цементным раствором</t>
  </si>
  <si>
    <t>Ст дома</t>
  </si>
  <si>
    <t>решетки вен</t>
  </si>
  <si>
    <t>пена монт</t>
  </si>
  <si>
    <t>анкерные болты</t>
  </si>
  <si>
    <t>сме п/цемен</t>
  </si>
  <si>
    <t>см Волна</t>
  </si>
  <si>
    <t>колер</t>
  </si>
  <si>
    <t>краска</t>
  </si>
  <si>
    <t>Демонтаж не исправного светильника,установка новой  светодиодной панели,подключение к сети 220 ВТ,ИЗОЛЯЦИИ соединений</t>
  </si>
  <si>
    <t>панель свет</t>
  </si>
  <si>
    <t xml:space="preserve">Акт выполненых работ за  Июль  2022 год </t>
  </si>
  <si>
    <t>Регулировка доводчика,установка информоционного стенда</t>
  </si>
  <si>
    <t>стен инф</t>
  </si>
  <si>
    <t>самор</t>
  </si>
  <si>
    <t>свер пл</t>
  </si>
  <si>
    <t>перчат</t>
  </si>
  <si>
    <t>Установка лавочек,демонтаж лавочек</t>
  </si>
  <si>
    <t>лавочки</t>
  </si>
  <si>
    <t>Демонтаж авт 63А,установка авт двух полос</t>
  </si>
  <si>
    <t>авт63А</t>
  </si>
  <si>
    <t xml:space="preserve">Акт выполненых работ за  Август  2022 год </t>
  </si>
  <si>
    <t>Замена врезки от стояка х/воды до мойки на кухне.</t>
  </si>
  <si>
    <t>кв44</t>
  </si>
  <si>
    <t>трубаППР20</t>
  </si>
  <si>
    <t>тройнППР20</t>
  </si>
  <si>
    <t>уголокППР20</t>
  </si>
  <si>
    <t>муфтаППР20*15</t>
  </si>
  <si>
    <t>Ремонт домофонов дверейи изготовления дверей и изготовление чипов</t>
  </si>
  <si>
    <t>Домофон</t>
  </si>
  <si>
    <t>Чип</t>
  </si>
  <si>
    <t>Демонтаж и монтаж авт 25А,установка динрейки длинной ,подключения кв7,8,9 к сети,изоляция.</t>
  </si>
  <si>
    <t>кв7,8,9</t>
  </si>
  <si>
    <t>д/рей дл</t>
  </si>
  <si>
    <t>авт25А</t>
  </si>
  <si>
    <t>шин/сое</t>
  </si>
  <si>
    <t>изолен</t>
  </si>
  <si>
    <t>Демонтаж панельного вык установка авт двойного 63А и его подключения к эл сети,протяжка всех нулей и изоляция.</t>
  </si>
  <si>
    <t>кв54</t>
  </si>
  <si>
    <t>авт д/пол</t>
  </si>
  <si>
    <t>самор п/мет</t>
  </si>
  <si>
    <t xml:space="preserve">Акт выполненых работ за  Сентябрь  2022 год </t>
  </si>
  <si>
    <t>Демонтаж перемычки,нарезка резб,замена сгонов метаполом,запуск,проверка.</t>
  </si>
  <si>
    <t>кв47</t>
  </si>
  <si>
    <t>метапол20*26</t>
  </si>
  <si>
    <t>фитинг20*26</t>
  </si>
  <si>
    <t>фумлен</t>
  </si>
  <si>
    <t>дис отр</t>
  </si>
  <si>
    <t>Проверка оборудования. Преобразователь расхода электромагнитный МФ ДУ 50 № 050001510</t>
  </si>
  <si>
    <t xml:space="preserve">Акт выполненых работ за  Октябрь  2022 год </t>
  </si>
  <si>
    <t>Прочистка фильтров на системех/воды</t>
  </si>
  <si>
    <t>кв60</t>
  </si>
  <si>
    <t>Сброс воздуха из системы отоплениязапуск проверка,</t>
  </si>
  <si>
    <t>кв55</t>
  </si>
  <si>
    <t>Перекрытие стояка отопления,сброс воды,замена крана маевского,запуск проверка.</t>
  </si>
  <si>
    <t>Перекрытие стояка отопления сброс воды,замена кранов на стояке отопления,запуск,проверка.</t>
  </si>
  <si>
    <t>кв49</t>
  </si>
  <si>
    <t>кран20</t>
  </si>
  <si>
    <t>американ20</t>
  </si>
  <si>
    <t>фитинг263/4</t>
  </si>
  <si>
    <t>фум-лен</t>
  </si>
  <si>
    <t>Демонтаж канализации, монтаж канализационной трубы,замена сливной арматуры в ванной,запуск проверка.</t>
  </si>
  <si>
    <t>труба501/0,25</t>
  </si>
  <si>
    <t>труб501/0,5</t>
  </si>
  <si>
    <t>тройн</t>
  </si>
  <si>
    <t>заглуш</t>
  </si>
  <si>
    <t>сифон</t>
  </si>
  <si>
    <t>Установка москитных сеток 3-подъезда,установка ручка 4-подъезда</t>
  </si>
  <si>
    <t>сет мос</t>
  </si>
  <si>
    <t>руч окон</t>
  </si>
  <si>
    <t>Демонтаж монтаж эл панели,изоляция соединений и монтаж к стене</t>
  </si>
  <si>
    <t>панел свет</t>
  </si>
  <si>
    <t>изолнта</t>
  </si>
  <si>
    <t xml:space="preserve">Акт выполненых работ за  Ноябрь  2022 год </t>
  </si>
  <si>
    <t xml:space="preserve">Акт выполненых работ за  Декабрь 2022 год </t>
  </si>
  <si>
    <t>Устройство кровли входа в подвальное помещение</t>
  </si>
  <si>
    <t>кв 25</t>
  </si>
  <si>
    <t>доска</t>
  </si>
  <si>
    <t>профнастил</t>
  </si>
  <si>
    <t>Закрытие подвальных окон</t>
  </si>
  <si>
    <t>изоспан</t>
  </si>
  <si>
    <t>пена</t>
  </si>
  <si>
    <t>протяжка, зачистка изоляции и переподключение всех вводных жил провода выключателя.</t>
  </si>
  <si>
    <t>кв 49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</si>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</sst>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sz val="12"/>
      <name val="Arial Cyr"/>
      <charset val="204"/>
    </font>
    <font>
      <b/>
      <i/>
      <u/>
      <sz val="10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0" fontId="7" fillId="0" borderId="2" xfId="0" applyFont="1" applyFill="1" applyBorder="1"/>
    <xf numFmtId="2" fontId="2" fillId="0" borderId="0" xfId="0" applyNumberFormat="1" applyFont="1" applyBorder="1"/>
    <xf numFmtId="0" fontId="6" fillId="0" borderId="2" xfId="0" applyFont="1" applyBorder="1"/>
    <xf numFmtId="2" fontId="6" fillId="0" borderId="2" xfId="0" applyNumberFormat="1" applyFont="1" applyBorder="1"/>
    <xf numFmtId="0" fontId="2" fillId="0" borderId="0" xfId="0" applyFont="1"/>
    <xf numFmtId="0" fontId="0" fillId="0" borderId="0" xfId="0" applyBorder="1"/>
    <xf numFmtId="2" fontId="0" fillId="0" borderId="0" xfId="0" applyNumberFormat="1"/>
    <xf numFmtId="2" fontId="0" fillId="0" borderId="2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09381-E26E-4888-A148-E9DA14028BCD}">
  <sheetPr>
    <tabColor rgb="FFFFFF00"/>
  </sheetPr>
  <dimension ref="A1:AD378"/>
  <sheetViews>
    <sheetView tabSelected="1" zoomScale="90" zoomScaleNormal="90" workbookViewId="0">
      <pane xSplit="1" ySplit="4" topLeftCell="B353" activePane="bottomRight" state="frozen"/>
      <selection pane="topRight" activeCell="B1" sqref="B1"/>
      <selection pane="bottomLeft" activeCell="A5" sqref="A5"/>
      <selection pane="bottomRight" activeCell="C361" sqref="C361"/>
    </sheetView>
  </sheetViews>
  <sheetFormatPr defaultRowHeight="12.75" x14ac:dyDescent="0.2"/>
  <cols>
    <col min="1" max="1" width="6.140625" style="1" customWidth="1"/>
    <col min="2" max="2" width="41.7109375" style="1" customWidth="1"/>
    <col min="3" max="3" width="11.140625" style="1" customWidth="1"/>
    <col min="4" max="4" width="8" style="1" customWidth="1"/>
    <col min="5" max="5" width="20" style="1" customWidth="1"/>
    <col min="6" max="6" width="10.28515625" style="1" customWidth="1"/>
    <col min="7" max="7" width="6.85546875" style="1" customWidth="1"/>
    <col min="8" max="8" width="8.7109375" style="1" customWidth="1"/>
    <col min="9" max="9" width="8.85546875" style="1" customWidth="1"/>
    <col min="10" max="10" width="11.7109375" style="1" customWidth="1"/>
    <col min="11" max="11" width="8.140625" style="1" customWidth="1"/>
    <col min="12" max="12" width="7" style="1" customWidth="1"/>
    <col min="13" max="13" width="9.140625" style="1"/>
    <col min="14" max="14" width="9.7109375" style="1" customWidth="1"/>
    <col min="15" max="15" width="15.5703125" style="1" customWidth="1"/>
    <col min="16" max="17" width="9.140625" style="1"/>
    <col min="18" max="18" width="10.140625" style="1" customWidth="1"/>
    <col min="19" max="19" width="10.5703125" style="1" customWidth="1"/>
    <col min="20" max="254" width="9.140625" style="1"/>
    <col min="255" max="255" width="6.140625" style="1" customWidth="1"/>
    <col min="256" max="256" width="20.7109375" style="1" customWidth="1"/>
    <col min="257" max="257" width="11.140625" style="1" customWidth="1"/>
    <col min="258" max="258" width="8" style="1" customWidth="1"/>
    <col min="259" max="259" width="20" style="1" customWidth="1"/>
    <col min="260" max="260" width="7.42578125" style="1" customWidth="1"/>
    <col min="261" max="261" width="6.85546875" style="1" customWidth="1"/>
    <col min="262" max="262" width="8.7109375" style="1" customWidth="1"/>
    <col min="263" max="263" width="7" style="1" customWidth="1"/>
    <col min="264" max="264" width="7.42578125" style="1" customWidth="1"/>
    <col min="265" max="265" width="9.140625" style="1"/>
    <col min="266" max="266" width="8.140625" style="1" customWidth="1"/>
    <col min="267" max="267" width="7" style="1" customWidth="1"/>
    <col min="268" max="268" width="9.140625" style="1"/>
    <col min="269" max="269" width="9.7109375" style="1" customWidth="1"/>
    <col min="270" max="270" width="9.28515625" style="1" customWidth="1"/>
    <col min="271" max="273" width="9.140625" style="1"/>
    <col min="274" max="274" width="10.140625" style="1" customWidth="1"/>
    <col min="275" max="275" width="10.5703125" style="1" customWidth="1"/>
    <col min="276" max="510" width="9.140625" style="1"/>
    <col min="511" max="511" width="6.140625" style="1" customWidth="1"/>
    <col min="512" max="512" width="20.7109375" style="1" customWidth="1"/>
    <col min="513" max="513" width="11.140625" style="1" customWidth="1"/>
    <col min="514" max="514" width="8" style="1" customWidth="1"/>
    <col min="515" max="515" width="20" style="1" customWidth="1"/>
    <col min="516" max="516" width="7.42578125" style="1" customWidth="1"/>
    <col min="517" max="517" width="6.85546875" style="1" customWidth="1"/>
    <col min="518" max="518" width="8.7109375" style="1" customWidth="1"/>
    <col min="519" max="519" width="7" style="1" customWidth="1"/>
    <col min="520" max="520" width="7.42578125" style="1" customWidth="1"/>
    <col min="521" max="521" width="9.140625" style="1"/>
    <col min="522" max="522" width="8.140625" style="1" customWidth="1"/>
    <col min="523" max="523" width="7" style="1" customWidth="1"/>
    <col min="524" max="524" width="9.140625" style="1"/>
    <col min="525" max="525" width="9.7109375" style="1" customWidth="1"/>
    <col min="526" max="526" width="9.28515625" style="1" customWidth="1"/>
    <col min="527" max="529" width="9.140625" style="1"/>
    <col min="530" max="530" width="10.140625" style="1" customWidth="1"/>
    <col min="531" max="531" width="10.5703125" style="1" customWidth="1"/>
    <col min="532" max="766" width="9.140625" style="1"/>
    <col min="767" max="767" width="6.140625" style="1" customWidth="1"/>
    <col min="768" max="768" width="20.7109375" style="1" customWidth="1"/>
    <col min="769" max="769" width="11.140625" style="1" customWidth="1"/>
    <col min="770" max="770" width="8" style="1" customWidth="1"/>
    <col min="771" max="771" width="20" style="1" customWidth="1"/>
    <col min="772" max="772" width="7.42578125" style="1" customWidth="1"/>
    <col min="773" max="773" width="6.85546875" style="1" customWidth="1"/>
    <col min="774" max="774" width="8.7109375" style="1" customWidth="1"/>
    <col min="775" max="775" width="7" style="1" customWidth="1"/>
    <col min="776" max="776" width="7.42578125" style="1" customWidth="1"/>
    <col min="777" max="777" width="9.140625" style="1"/>
    <col min="778" max="778" width="8.140625" style="1" customWidth="1"/>
    <col min="779" max="779" width="7" style="1" customWidth="1"/>
    <col min="780" max="780" width="9.140625" style="1"/>
    <col min="781" max="781" width="9.7109375" style="1" customWidth="1"/>
    <col min="782" max="782" width="9.28515625" style="1" customWidth="1"/>
    <col min="783" max="785" width="9.140625" style="1"/>
    <col min="786" max="786" width="10.140625" style="1" customWidth="1"/>
    <col min="787" max="787" width="10.5703125" style="1" customWidth="1"/>
    <col min="788" max="1022" width="9.140625" style="1"/>
    <col min="1023" max="1023" width="6.140625" style="1" customWidth="1"/>
    <col min="1024" max="1024" width="20.7109375" style="1" customWidth="1"/>
    <col min="1025" max="1025" width="11.140625" style="1" customWidth="1"/>
    <col min="1026" max="1026" width="8" style="1" customWidth="1"/>
    <col min="1027" max="1027" width="20" style="1" customWidth="1"/>
    <col min="1028" max="1028" width="7.42578125" style="1" customWidth="1"/>
    <col min="1029" max="1029" width="6.85546875" style="1" customWidth="1"/>
    <col min="1030" max="1030" width="8.7109375" style="1" customWidth="1"/>
    <col min="1031" max="1031" width="7" style="1" customWidth="1"/>
    <col min="1032" max="1032" width="7.42578125" style="1" customWidth="1"/>
    <col min="1033" max="1033" width="9.140625" style="1"/>
    <col min="1034" max="1034" width="8.140625" style="1" customWidth="1"/>
    <col min="1035" max="1035" width="7" style="1" customWidth="1"/>
    <col min="1036" max="1036" width="9.140625" style="1"/>
    <col min="1037" max="1037" width="9.7109375" style="1" customWidth="1"/>
    <col min="1038" max="1038" width="9.28515625" style="1" customWidth="1"/>
    <col min="1039" max="1041" width="9.140625" style="1"/>
    <col min="1042" max="1042" width="10.140625" style="1" customWidth="1"/>
    <col min="1043" max="1043" width="10.5703125" style="1" customWidth="1"/>
    <col min="1044" max="1278" width="9.140625" style="1"/>
    <col min="1279" max="1279" width="6.140625" style="1" customWidth="1"/>
    <col min="1280" max="1280" width="20.7109375" style="1" customWidth="1"/>
    <col min="1281" max="1281" width="11.140625" style="1" customWidth="1"/>
    <col min="1282" max="1282" width="8" style="1" customWidth="1"/>
    <col min="1283" max="1283" width="20" style="1" customWidth="1"/>
    <col min="1284" max="1284" width="7.42578125" style="1" customWidth="1"/>
    <col min="1285" max="1285" width="6.85546875" style="1" customWidth="1"/>
    <col min="1286" max="1286" width="8.7109375" style="1" customWidth="1"/>
    <col min="1287" max="1287" width="7" style="1" customWidth="1"/>
    <col min="1288" max="1288" width="7.42578125" style="1" customWidth="1"/>
    <col min="1289" max="1289" width="9.140625" style="1"/>
    <col min="1290" max="1290" width="8.140625" style="1" customWidth="1"/>
    <col min="1291" max="1291" width="7" style="1" customWidth="1"/>
    <col min="1292" max="1292" width="9.140625" style="1"/>
    <col min="1293" max="1293" width="9.7109375" style="1" customWidth="1"/>
    <col min="1294" max="1294" width="9.28515625" style="1" customWidth="1"/>
    <col min="1295" max="1297" width="9.140625" style="1"/>
    <col min="1298" max="1298" width="10.140625" style="1" customWidth="1"/>
    <col min="1299" max="1299" width="10.5703125" style="1" customWidth="1"/>
    <col min="1300" max="1534" width="9.140625" style="1"/>
    <col min="1535" max="1535" width="6.140625" style="1" customWidth="1"/>
    <col min="1536" max="1536" width="20.7109375" style="1" customWidth="1"/>
    <col min="1537" max="1537" width="11.140625" style="1" customWidth="1"/>
    <col min="1538" max="1538" width="8" style="1" customWidth="1"/>
    <col min="1539" max="1539" width="20" style="1" customWidth="1"/>
    <col min="1540" max="1540" width="7.42578125" style="1" customWidth="1"/>
    <col min="1541" max="1541" width="6.85546875" style="1" customWidth="1"/>
    <col min="1542" max="1542" width="8.7109375" style="1" customWidth="1"/>
    <col min="1543" max="1543" width="7" style="1" customWidth="1"/>
    <col min="1544" max="1544" width="7.42578125" style="1" customWidth="1"/>
    <col min="1545" max="1545" width="9.140625" style="1"/>
    <col min="1546" max="1546" width="8.140625" style="1" customWidth="1"/>
    <col min="1547" max="1547" width="7" style="1" customWidth="1"/>
    <col min="1548" max="1548" width="9.140625" style="1"/>
    <col min="1549" max="1549" width="9.7109375" style="1" customWidth="1"/>
    <col min="1550" max="1550" width="9.28515625" style="1" customWidth="1"/>
    <col min="1551" max="1553" width="9.140625" style="1"/>
    <col min="1554" max="1554" width="10.140625" style="1" customWidth="1"/>
    <col min="1555" max="1555" width="10.5703125" style="1" customWidth="1"/>
    <col min="1556" max="1790" width="9.140625" style="1"/>
    <col min="1791" max="1791" width="6.140625" style="1" customWidth="1"/>
    <col min="1792" max="1792" width="20.7109375" style="1" customWidth="1"/>
    <col min="1793" max="1793" width="11.140625" style="1" customWidth="1"/>
    <col min="1794" max="1794" width="8" style="1" customWidth="1"/>
    <col min="1795" max="1795" width="20" style="1" customWidth="1"/>
    <col min="1796" max="1796" width="7.42578125" style="1" customWidth="1"/>
    <col min="1797" max="1797" width="6.85546875" style="1" customWidth="1"/>
    <col min="1798" max="1798" width="8.7109375" style="1" customWidth="1"/>
    <col min="1799" max="1799" width="7" style="1" customWidth="1"/>
    <col min="1800" max="1800" width="7.42578125" style="1" customWidth="1"/>
    <col min="1801" max="1801" width="9.140625" style="1"/>
    <col min="1802" max="1802" width="8.140625" style="1" customWidth="1"/>
    <col min="1803" max="1803" width="7" style="1" customWidth="1"/>
    <col min="1804" max="1804" width="9.140625" style="1"/>
    <col min="1805" max="1805" width="9.7109375" style="1" customWidth="1"/>
    <col min="1806" max="1806" width="9.28515625" style="1" customWidth="1"/>
    <col min="1807" max="1809" width="9.140625" style="1"/>
    <col min="1810" max="1810" width="10.140625" style="1" customWidth="1"/>
    <col min="1811" max="1811" width="10.5703125" style="1" customWidth="1"/>
    <col min="1812" max="2046" width="9.140625" style="1"/>
    <col min="2047" max="2047" width="6.140625" style="1" customWidth="1"/>
    <col min="2048" max="2048" width="20.7109375" style="1" customWidth="1"/>
    <col min="2049" max="2049" width="11.140625" style="1" customWidth="1"/>
    <col min="2050" max="2050" width="8" style="1" customWidth="1"/>
    <col min="2051" max="2051" width="20" style="1" customWidth="1"/>
    <col min="2052" max="2052" width="7.42578125" style="1" customWidth="1"/>
    <col min="2053" max="2053" width="6.85546875" style="1" customWidth="1"/>
    <col min="2054" max="2054" width="8.7109375" style="1" customWidth="1"/>
    <col min="2055" max="2055" width="7" style="1" customWidth="1"/>
    <col min="2056" max="2056" width="7.42578125" style="1" customWidth="1"/>
    <col min="2057" max="2057" width="9.140625" style="1"/>
    <col min="2058" max="2058" width="8.140625" style="1" customWidth="1"/>
    <col min="2059" max="2059" width="7" style="1" customWidth="1"/>
    <col min="2060" max="2060" width="9.140625" style="1"/>
    <col min="2061" max="2061" width="9.7109375" style="1" customWidth="1"/>
    <col min="2062" max="2062" width="9.28515625" style="1" customWidth="1"/>
    <col min="2063" max="2065" width="9.140625" style="1"/>
    <col min="2066" max="2066" width="10.140625" style="1" customWidth="1"/>
    <col min="2067" max="2067" width="10.5703125" style="1" customWidth="1"/>
    <col min="2068" max="2302" width="9.140625" style="1"/>
    <col min="2303" max="2303" width="6.140625" style="1" customWidth="1"/>
    <col min="2304" max="2304" width="20.7109375" style="1" customWidth="1"/>
    <col min="2305" max="2305" width="11.140625" style="1" customWidth="1"/>
    <col min="2306" max="2306" width="8" style="1" customWidth="1"/>
    <col min="2307" max="2307" width="20" style="1" customWidth="1"/>
    <col min="2308" max="2308" width="7.42578125" style="1" customWidth="1"/>
    <col min="2309" max="2309" width="6.85546875" style="1" customWidth="1"/>
    <col min="2310" max="2310" width="8.7109375" style="1" customWidth="1"/>
    <col min="2311" max="2311" width="7" style="1" customWidth="1"/>
    <col min="2312" max="2312" width="7.42578125" style="1" customWidth="1"/>
    <col min="2313" max="2313" width="9.140625" style="1"/>
    <col min="2314" max="2314" width="8.140625" style="1" customWidth="1"/>
    <col min="2315" max="2315" width="7" style="1" customWidth="1"/>
    <col min="2316" max="2316" width="9.140625" style="1"/>
    <col min="2317" max="2317" width="9.7109375" style="1" customWidth="1"/>
    <col min="2318" max="2318" width="9.28515625" style="1" customWidth="1"/>
    <col min="2319" max="2321" width="9.140625" style="1"/>
    <col min="2322" max="2322" width="10.140625" style="1" customWidth="1"/>
    <col min="2323" max="2323" width="10.5703125" style="1" customWidth="1"/>
    <col min="2324" max="2558" width="9.140625" style="1"/>
    <col min="2559" max="2559" width="6.140625" style="1" customWidth="1"/>
    <col min="2560" max="2560" width="20.7109375" style="1" customWidth="1"/>
    <col min="2561" max="2561" width="11.140625" style="1" customWidth="1"/>
    <col min="2562" max="2562" width="8" style="1" customWidth="1"/>
    <col min="2563" max="2563" width="20" style="1" customWidth="1"/>
    <col min="2564" max="2564" width="7.42578125" style="1" customWidth="1"/>
    <col min="2565" max="2565" width="6.85546875" style="1" customWidth="1"/>
    <col min="2566" max="2566" width="8.7109375" style="1" customWidth="1"/>
    <col min="2567" max="2567" width="7" style="1" customWidth="1"/>
    <col min="2568" max="2568" width="7.42578125" style="1" customWidth="1"/>
    <col min="2569" max="2569" width="9.140625" style="1"/>
    <col min="2570" max="2570" width="8.140625" style="1" customWidth="1"/>
    <col min="2571" max="2571" width="7" style="1" customWidth="1"/>
    <col min="2572" max="2572" width="9.140625" style="1"/>
    <col min="2573" max="2573" width="9.7109375" style="1" customWidth="1"/>
    <col min="2574" max="2574" width="9.28515625" style="1" customWidth="1"/>
    <col min="2575" max="2577" width="9.140625" style="1"/>
    <col min="2578" max="2578" width="10.140625" style="1" customWidth="1"/>
    <col min="2579" max="2579" width="10.5703125" style="1" customWidth="1"/>
    <col min="2580" max="2814" width="9.140625" style="1"/>
    <col min="2815" max="2815" width="6.140625" style="1" customWidth="1"/>
    <col min="2816" max="2816" width="20.7109375" style="1" customWidth="1"/>
    <col min="2817" max="2817" width="11.140625" style="1" customWidth="1"/>
    <col min="2818" max="2818" width="8" style="1" customWidth="1"/>
    <col min="2819" max="2819" width="20" style="1" customWidth="1"/>
    <col min="2820" max="2820" width="7.42578125" style="1" customWidth="1"/>
    <col min="2821" max="2821" width="6.85546875" style="1" customWidth="1"/>
    <col min="2822" max="2822" width="8.7109375" style="1" customWidth="1"/>
    <col min="2823" max="2823" width="7" style="1" customWidth="1"/>
    <col min="2824" max="2824" width="7.42578125" style="1" customWidth="1"/>
    <col min="2825" max="2825" width="9.140625" style="1"/>
    <col min="2826" max="2826" width="8.140625" style="1" customWidth="1"/>
    <col min="2827" max="2827" width="7" style="1" customWidth="1"/>
    <col min="2828" max="2828" width="9.140625" style="1"/>
    <col min="2829" max="2829" width="9.7109375" style="1" customWidth="1"/>
    <col min="2830" max="2830" width="9.28515625" style="1" customWidth="1"/>
    <col min="2831" max="2833" width="9.140625" style="1"/>
    <col min="2834" max="2834" width="10.140625" style="1" customWidth="1"/>
    <col min="2835" max="2835" width="10.5703125" style="1" customWidth="1"/>
    <col min="2836" max="3070" width="9.140625" style="1"/>
    <col min="3071" max="3071" width="6.140625" style="1" customWidth="1"/>
    <col min="3072" max="3072" width="20.7109375" style="1" customWidth="1"/>
    <col min="3073" max="3073" width="11.140625" style="1" customWidth="1"/>
    <col min="3074" max="3074" width="8" style="1" customWidth="1"/>
    <col min="3075" max="3075" width="20" style="1" customWidth="1"/>
    <col min="3076" max="3076" width="7.42578125" style="1" customWidth="1"/>
    <col min="3077" max="3077" width="6.85546875" style="1" customWidth="1"/>
    <col min="3078" max="3078" width="8.7109375" style="1" customWidth="1"/>
    <col min="3079" max="3079" width="7" style="1" customWidth="1"/>
    <col min="3080" max="3080" width="7.42578125" style="1" customWidth="1"/>
    <col min="3081" max="3081" width="9.140625" style="1"/>
    <col min="3082" max="3082" width="8.140625" style="1" customWidth="1"/>
    <col min="3083" max="3083" width="7" style="1" customWidth="1"/>
    <col min="3084" max="3084" width="9.140625" style="1"/>
    <col min="3085" max="3085" width="9.7109375" style="1" customWidth="1"/>
    <col min="3086" max="3086" width="9.28515625" style="1" customWidth="1"/>
    <col min="3087" max="3089" width="9.140625" style="1"/>
    <col min="3090" max="3090" width="10.140625" style="1" customWidth="1"/>
    <col min="3091" max="3091" width="10.5703125" style="1" customWidth="1"/>
    <col min="3092" max="3326" width="9.140625" style="1"/>
    <col min="3327" max="3327" width="6.140625" style="1" customWidth="1"/>
    <col min="3328" max="3328" width="20.7109375" style="1" customWidth="1"/>
    <col min="3329" max="3329" width="11.140625" style="1" customWidth="1"/>
    <col min="3330" max="3330" width="8" style="1" customWidth="1"/>
    <col min="3331" max="3331" width="20" style="1" customWidth="1"/>
    <col min="3332" max="3332" width="7.42578125" style="1" customWidth="1"/>
    <col min="3333" max="3333" width="6.85546875" style="1" customWidth="1"/>
    <col min="3334" max="3334" width="8.7109375" style="1" customWidth="1"/>
    <col min="3335" max="3335" width="7" style="1" customWidth="1"/>
    <col min="3336" max="3336" width="7.42578125" style="1" customWidth="1"/>
    <col min="3337" max="3337" width="9.140625" style="1"/>
    <col min="3338" max="3338" width="8.140625" style="1" customWidth="1"/>
    <col min="3339" max="3339" width="7" style="1" customWidth="1"/>
    <col min="3340" max="3340" width="9.140625" style="1"/>
    <col min="3341" max="3341" width="9.7109375" style="1" customWidth="1"/>
    <col min="3342" max="3342" width="9.28515625" style="1" customWidth="1"/>
    <col min="3343" max="3345" width="9.140625" style="1"/>
    <col min="3346" max="3346" width="10.140625" style="1" customWidth="1"/>
    <col min="3347" max="3347" width="10.5703125" style="1" customWidth="1"/>
    <col min="3348" max="3582" width="9.140625" style="1"/>
    <col min="3583" max="3583" width="6.140625" style="1" customWidth="1"/>
    <col min="3584" max="3584" width="20.7109375" style="1" customWidth="1"/>
    <col min="3585" max="3585" width="11.140625" style="1" customWidth="1"/>
    <col min="3586" max="3586" width="8" style="1" customWidth="1"/>
    <col min="3587" max="3587" width="20" style="1" customWidth="1"/>
    <col min="3588" max="3588" width="7.42578125" style="1" customWidth="1"/>
    <col min="3589" max="3589" width="6.85546875" style="1" customWidth="1"/>
    <col min="3590" max="3590" width="8.7109375" style="1" customWidth="1"/>
    <col min="3591" max="3591" width="7" style="1" customWidth="1"/>
    <col min="3592" max="3592" width="7.42578125" style="1" customWidth="1"/>
    <col min="3593" max="3593" width="9.140625" style="1"/>
    <col min="3594" max="3594" width="8.140625" style="1" customWidth="1"/>
    <col min="3595" max="3595" width="7" style="1" customWidth="1"/>
    <col min="3596" max="3596" width="9.140625" style="1"/>
    <col min="3597" max="3597" width="9.7109375" style="1" customWidth="1"/>
    <col min="3598" max="3598" width="9.28515625" style="1" customWidth="1"/>
    <col min="3599" max="3601" width="9.140625" style="1"/>
    <col min="3602" max="3602" width="10.140625" style="1" customWidth="1"/>
    <col min="3603" max="3603" width="10.5703125" style="1" customWidth="1"/>
    <col min="3604" max="3838" width="9.140625" style="1"/>
    <col min="3839" max="3839" width="6.140625" style="1" customWidth="1"/>
    <col min="3840" max="3840" width="20.7109375" style="1" customWidth="1"/>
    <col min="3841" max="3841" width="11.140625" style="1" customWidth="1"/>
    <col min="3842" max="3842" width="8" style="1" customWidth="1"/>
    <col min="3843" max="3843" width="20" style="1" customWidth="1"/>
    <col min="3844" max="3844" width="7.42578125" style="1" customWidth="1"/>
    <col min="3845" max="3845" width="6.85546875" style="1" customWidth="1"/>
    <col min="3846" max="3846" width="8.7109375" style="1" customWidth="1"/>
    <col min="3847" max="3847" width="7" style="1" customWidth="1"/>
    <col min="3848" max="3848" width="7.42578125" style="1" customWidth="1"/>
    <col min="3849" max="3849" width="9.140625" style="1"/>
    <col min="3850" max="3850" width="8.140625" style="1" customWidth="1"/>
    <col min="3851" max="3851" width="7" style="1" customWidth="1"/>
    <col min="3852" max="3852" width="9.140625" style="1"/>
    <col min="3853" max="3853" width="9.7109375" style="1" customWidth="1"/>
    <col min="3854" max="3854" width="9.28515625" style="1" customWidth="1"/>
    <col min="3855" max="3857" width="9.140625" style="1"/>
    <col min="3858" max="3858" width="10.140625" style="1" customWidth="1"/>
    <col min="3859" max="3859" width="10.5703125" style="1" customWidth="1"/>
    <col min="3860" max="4094" width="9.140625" style="1"/>
    <col min="4095" max="4095" width="6.140625" style="1" customWidth="1"/>
    <col min="4096" max="4096" width="20.7109375" style="1" customWidth="1"/>
    <col min="4097" max="4097" width="11.140625" style="1" customWidth="1"/>
    <col min="4098" max="4098" width="8" style="1" customWidth="1"/>
    <col min="4099" max="4099" width="20" style="1" customWidth="1"/>
    <col min="4100" max="4100" width="7.42578125" style="1" customWidth="1"/>
    <col min="4101" max="4101" width="6.85546875" style="1" customWidth="1"/>
    <col min="4102" max="4102" width="8.7109375" style="1" customWidth="1"/>
    <col min="4103" max="4103" width="7" style="1" customWidth="1"/>
    <col min="4104" max="4104" width="7.42578125" style="1" customWidth="1"/>
    <col min="4105" max="4105" width="9.140625" style="1"/>
    <col min="4106" max="4106" width="8.140625" style="1" customWidth="1"/>
    <col min="4107" max="4107" width="7" style="1" customWidth="1"/>
    <col min="4108" max="4108" width="9.140625" style="1"/>
    <col min="4109" max="4109" width="9.7109375" style="1" customWidth="1"/>
    <col min="4110" max="4110" width="9.28515625" style="1" customWidth="1"/>
    <col min="4111" max="4113" width="9.140625" style="1"/>
    <col min="4114" max="4114" width="10.140625" style="1" customWidth="1"/>
    <col min="4115" max="4115" width="10.5703125" style="1" customWidth="1"/>
    <col min="4116" max="4350" width="9.140625" style="1"/>
    <col min="4351" max="4351" width="6.140625" style="1" customWidth="1"/>
    <col min="4352" max="4352" width="20.7109375" style="1" customWidth="1"/>
    <col min="4353" max="4353" width="11.140625" style="1" customWidth="1"/>
    <col min="4354" max="4354" width="8" style="1" customWidth="1"/>
    <col min="4355" max="4355" width="20" style="1" customWidth="1"/>
    <col min="4356" max="4356" width="7.42578125" style="1" customWidth="1"/>
    <col min="4357" max="4357" width="6.85546875" style="1" customWidth="1"/>
    <col min="4358" max="4358" width="8.7109375" style="1" customWidth="1"/>
    <col min="4359" max="4359" width="7" style="1" customWidth="1"/>
    <col min="4360" max="4360" width="7.42578125" style="1" customWidth="1"/>
    <col min="4361" max="4361" width="9.140625" style="1"/>
    <col min="4362" max="4362" width="8.140625" style="1" customWidth="1"/>
    <col min="4363" max="4363" width="7" style="1" customWidth="1"/>
    <col min="4364" max="4364" width="9.140625" style="1"/>
    <col min="4365" max="4365" width="9.7109375" style="1" customWidth="1"/>
    <col min="4366" max="4366" width="9.28515625" style="1" customWidth="1"/>
    <col min="4367" max="4369" width="9.140625" style="1"/>
    <col min="4370" max="4370" width="10.140625" style="1" customWidth="1"/>
    <col min="4371" max="4371" width="10.5703125" style="1" customWidth="1"/>
    <col min="4372" max="4606" width="9.140625" style="1"/>
    <col min="4607" max="4607" width="6.140625" style="1" customWidth="1"/>
    <col min="4608" max="4608" width="20.7109375" style="1" customWidth="1"/>
    <col min="4609" max="4609" width="11.140625" style="1" customWidth="1"/>
    <col min="4610" max="4610" width="8" style="1" customWidth="1"/>
    <col min="4611" max="4611" width="20" style="1" customWidth="1"/>
    <col min="4612" max="4612" width="7.42578125" style="1" customWidth="1"/>
    <col min="4613" max="4613" width="6.85546875" style="1" customWidth="1"/>
    <col min="4614" max="4614" width="8.7109375" style="1" customWidth="1"/>
    <col min="4615" max="4615" width="7" style="1" customWidth="1"/>
    <col min="4616" max="4616" width="7.42578125" style="1" customWidth="1"/>
    <col min="4617" max="4617" width="9.140625" style="1"/>
    <col min="4618" max="4618" width="8.140625" style="1" customWidth="1"/>
    <col min="4619" max="4619" width="7" style="1" customWidth="1"/>
    <col min="4620" max="4620" width="9.140625" style="1"/>
    <col min="4621" max="4621" width="9.7109375" style="1" customWidth="1"/>
    <col min="4622" max="4622" width="9.28515625" style="1" customWidth="1"/>
    <col min="4623" max="4625" width="9.140625" style="1"/>
    <col min="4626" max="4626" width="10.140625" style="1" customWidth="1"/>
    <col min="4627" max="4627" width="10.5703125" style="1" customWidth="1"/>
    <col min="4628" max="4862" width="9.140625" style="1"/>
    <col min="4863" max="4863" width="6.140625" style="1" customWidth="1"/>
    <col min="4864" max="4864" width="20.7109375" style="1" customWidth="1"/>
    <col min="4865" max="4865" width="11.140625" style="1" customWidth="1"/>
    <col min="4866" max="4866" width="8" style="1" customWidth="1"/>
    <col min="4867" max="4867" width="20" style="1" customWidth="1"/>
    <col min="4868" max="4868" width="7.42578125" style="1" customWidth="1"/>
    <col min="4869" max="4869" width="6.85546875" style="1" customWidth="1"/>
    <col min="4870" max="4870" width="8.7109375" style="1" customWidth="1"/>
    <col min="4871" max="4871" width="7" style="1" customWidth="1"/>
    <col min="4872" max="4872" width="7.42578125" style="1" customWidth="1"/>
    <col min="4873" max="4873" width="9.140625" style="1"/>
    <col min="4874" max="4874" width="8.140625" style="1" customWidth="1"/>
    <col min="4875" max="4875" width="7" style="1" customWidth="1"/>
    <col min="4876" max="4876" width="9.140625" style="1"/>
    <col min="4877" max="4877" width="9.7109375" style="1" customWidth="1"/>
    <col min="4878" max="4878" width="9.28515625" style="1" customWidth="1"/>
    <col min="4879" max="4881" width="9.140625" style="1"/>
    <col min="4882" max="4882" width="10.140625" style="1" customWidth="1"/>
    <col min="4883" max="4883" width="10.5703125" style="1" customWidth="1"/>
    <col min="4884" max="5118" width="9.140625" style="1"/>
    <col min="5119" max="5119" width="6.140625" style="1" customWidth="1"/>
    <col min="5120" max="5120" width="20.7109375" style="1" customWidth="1"/>
    <col min="5121" max="5121" width="11.140625" style="1" customWidth="1"/>
    <col min="5122" max="5122" width="8" style="1" customWidth="1"/>
    <col min="5123" max="5123" width="20" style="1" customWidth="1"/>
    <col min="5124" max="5124" width="7.42578125" style="1" customWidth="1"/>
    <col min="5125" max="5125" width="6.85546875" style="1" customWidth="1"/>
    <col min="5126" max="5126" width="8.7109375" style="1" customWidth="1"/>
    <col min="5127" max="5127" width="7" style="1" customWidth="1"/>
    <col min="5128" max="5128" width="7.42578125" style="1" customWidth="1"/>
    <col min="5129" max="5129" width="9.140625" style="1"/>
    <col min="5130" max="5130" width="8.140625" style="1" customWidth="1"/>
    <col min="5131" max="5131" width="7" style="1" customWidth="1"/>
    <col min="5132" max="5132" width="9.140625" style="1"/>
    <col min="5133" max="5133" width="9.7109375" style="1" customWidth="1"/>
    <col min="5134" max="5134" width="9.28515625" style="1" customWidth="1"/>
    <col min="5135" max="5137" width="9.140625" style="1"/>
    <col min="5138" max="5138" width="10.140625" style="1" customWidth="1"/>
    <col min="5139" max="5139" width="10.5703125" style="1" customWidth="1"/>
    <col min="5140" max="5374" width="9.140625" style="1"/>
    <col min="5375" max="5375" width="6.140625" style="1" customWidth="1"/>
    <col min="5376" max="5376" width="20.7109375" style="1" customWidth="1"/>
    <col min="5377" max="5377" width="11.140625" style="1" customWidth="1"/>
    <col min="5378" max="5378" width="8" style="1" customWidth="1"/>
    <col min="5379" max="5379" width="20" style="1" customWidth="1"/>
    <col min="5380" max="5380" width="7.42578125" style="1" customWidth="1"/>
    <col min="5381" max="5381" width="6.85546875" style="1" customWidth="1"/>
    <col min="5382" max="5382" width="8.7109375" style="1" customWidth="1"/>
    <col min="5383" max="5383" width="7" style="1" customWidth="1"/>
    <col min="5384" max="5384" width="7.42578125" style="1" customWidth="1"/>
    <col min="5385" max="5385" width="9.140625" style="1"/>
    <col min="5386" max="5386" width="8.140625" style="1" customWidth="1"/>
    <col min="5387" max="5387" width="7" style="1" customWidth="1"/>
    <col min="5388" max="5388" width="9.140625" style="1"/>
    <col min="5389" max="5389" width="9.7109375" style="1" customWidth="1"/>
    <col min="5390" max="5390" width="9.28515625" style="1" customWidth="1"/>
    <col min="5391" max="5393" width="9.140625" style="1"/>
    <col min="5394" max="5394" width="10.140625" style="1" customWidth="1"/>
    <col min="5395" max="5395" width="10.5703125" style="1" customWidth="1"/>
    <col min="5396" max="5630" width="9.140625" style="1"/>
    <col min="5631" max="5631" width="6.140625" style="1" customWidth="1"/>
    <col min="5632" max="5632" width="20.7109375" style="1" customWidth="1"/>
    <col min="5633" max="5633" width="11.140625" style="1" customWidth="1"/>
    <col min="5634" max="5634" width="8" style="1" customWidth="1"/>
    <col min="5635" max="5635" width="20" style="1" customWidth="1"/>
    <col min="5636" max="5636" width="7.42578125" style="1" customWidth="1"/>
    <col min="5637" max="5637" width="6.85546875" style="1" customWidth="1"/>
    <col min="5638" max="5638" width="8.7109375" style="1" customWidth="1"/>
    <col min="5639" max="5639" width="7" style="1" customWidth="1"/>
    <col min="5640" max="5640" width="7.42578125" style="1" customWidth="1"/>
    <col min="5641" max="5641" width="9.140625" style="1"/>
    <col min="5642" max="5642" width="8.140625" style="1" customWidth="1"/>
    <col min="5643" max="5643" width="7" style="1" customWidth="1"/>
    <col min="5644" max="5644" width="9.140625" style="1"/>
    <col min="5645" max="5645" width="9.7109375" style="1" customWidth="1"/>
    <col min="5646" max="5646" width="9.28515625" style="1" customWidth="1"/>
    <col min="5647" max="5649" width="9.140625" style="1"/>
    <col min="5650" max="5650" width="10.140625" style="1" customWidth="1"/>
    <col min="5651" max="5651" width="10.5703125" style="1" customWidth="1"/>
    <col min="5652" max="5886" width="9.140625" style="1"/>
    <col min="5887" max="5887" width="6.140625" style="1" customWidth="1"/>
    <col min="5888" max="5888" width="20.7109375" style="1" customWidth="1"/>
    <col min="5889" max="5889" width="11.140625" style="1" customWidth="1"/>
    <col min="5890" max="5890" width="8" style="1" customWidth="1"/>
    <col min="5891" max="5891" width="20" style="1" customWidth="1"/>
    <col min="5892" max="5892" width="7.42578125" style="1" customWidth="1"/>
    <col min="5893" max="5893" width="6.85546875" style="1" customWidth="1"/>
    <col min="5894" max="5894" width="8.7109375" style="1" customWidth="1"/>
    <col min="5895" max="5895" width="7" style="1" customWidth="1"/>
    <col min="5896" max="5896" width="7.42578125" style="1" customWidth="1"/>
    <col min="5897" max="5897" width="9.140625" style="1"/>
    <col min="5898" max="5898" width="8.140625" style="1" customWidth="1"/>
    <col min="5899" max="5899" width="7" style="1" customWidth="1"/>
    <col min="5900" max="5900" width="9.140625" style="1"/>
    <col min="5901" max="5901" width="9.7109375" style="1" customWidth="1"/>
    <col min="5902" max="5902" width="9.28515625" style="1" customWidth="1"/>
    <col min="5903" max="5905" width="9.140625" style="1"/>
    <col min="5906" max="5906" width="10.140625" style="1" customWidth="1"/>
    <col min="5907" max="5907" width="10.5703125" style="1" customWidth="1"/>
    <col min="5908" max="6142" width="9.140625" style="1"/>
    <col min="6143" max="6143" width="6.140625" style="1" customWidth="1"/>
    <col min="6144" max="6144" width="20.7109375" style="1" customWidth="1"/>
    <col min="6145" max="6145" width="11.140625" style="1" customWidth="1"/>
    <col min="6146" max="6146" width="8" style="1" customWidth="1"/>
    <col min="6147" max="6147" width="20" style="1" customWidth="1"/>
    <col min="6148" max="6148" width="7.42578125" style="1" customWidth="1"/>
    <col min="6149" max="6149" width="6.85546875" style="1" customWidth="1"/>
    <col min="6150" max="6150" width="8.7109375" style="1" customWidth="1"/>
    <col min="6151" max="6151" width="7" style="1" customWidth="1"/>
    <col min="6152" max="6152" width="7.42578125" style="1" customWidth="1"/>
    <col min="6153" max="6153" width="9.140625" style="1"/>
    <col min="6154" max="6154" width="8.140625" style="1" customWidth="1"/>
    <col min="6155" max="6155" width="7" style="1" customWidth="1"/>
    <col min="6156" max="6156" width="9.140625" style="1"/>
    <col min="6157" max="6157" width="9.7109375" style="1" customWidth="1"/>
    <col min="6158" max="6158" width="9.28515625" style="1" customWidth="1"/>
    <col min="6159" max="6161" width="9.140625" style="1"/>
    <col min="6162" max="6162" width="10.140625" style="1" customWidth="1"/>
    <col min="6163" max="6163" width="10.5703125" style="1" customWidth="1"/>
    <col min="6164" max="6398" width="9.140625" style="1"/>
    <col min="6399" max="6399" width="6.140625" style="1" customWidth="1"/>
    <col min="6400" max="6400" width="20.7109375" style="1" customWidth="1"/>
    <col min="6401" max="6401" width="11.140625" style="1" customWidth="1"/>
    <col min="6402" max="6402" width="8" style="1" customWidth="1"/>
    <col min="6403" max="6403" width="20" style="1" customWidth="1"/>
    <col min="6404" max="6404" width="7.42578125" style="1" customWidth="1"/>
    <col min="6405" max="6405" width="6.85546875" style="1" customWidth="1"/>
    <col min="6406" max="6406" width="8.7109375" style="1" customWidth="1"/>
    <col min="6407" max="6407" width="7" style="1" customWidth="1"/>
    <col min="6408" max="6408" width="7.42578125" style="1" customWidth="1"/>
    <col min="6409" max="6409" width="9.140625" style="1"/>
    <col min="6410" max="6410" width="8.140625" style="1" customWidth="1"/>
    <col min="6411" max="6411" width="7" style="1" customWidth="1"/>
    <col min="6412" max="6412" width="9.140625" style="1"/>
    <col min="6413" max="6413" width="9.7109375" style="1" customWidth="1"/>
    <col min="6414" max="6414" width="9.28515625" style="1" customWidth="1"/>
    <col min="6415" max="6417" width="9.140625" style="1"/>
    <col min="6418" max="6418" width="10.140625" style="1" customWidth="1"/>
    <col min="6419" max="6419" width="10.5703125" style="1" customWidth="1"/>
    <col min="6420" max="6654" width="9.140625" style="1"/>
    <col min="6655" max="6655" width="6.140625" style="1" customWidth="1"/>
    <col min="6656" max="6656" width="20.7109375" style="1" customWidth="1"/>
    <col min="6657" max="6657" width="11.140625" style="1" customWidth="1"/>
    <col min="6658" max="6658" width="8" style="1" customWidth="1"/>
    <col min="6659" max="6659" width="20" style="1" customWidth="1"/>
    <col min="6660" max="6660" width="7.42578125" style="1" customWidth="1"/>
    <col min="6661" max="6661" width="6.85546875" style="1" customWidth="1"/>
    <col min="6662" max="6662" width="8.7109375" style="1" customWidth="1"/>
    <col min="6663" max="6663" width="7" style="1" customWidth="1"/>
    <col min="6664" max="6664" width="7.42578125" style="1" customWidth="1"/>
    <col min="6665" max="6665" width="9.140625" style="1"/>
    <col min="6666" max="6666" width="8.140625" style="1" customWidth="1"/>
    <col min="6667" max="6667" width="7" style="1" customWidth="1"/>
    <col min="6668" max="6668" width="9.140625" style="1"/>
    <col min="6669" max="6669" width="9.7109375" style="1" customWidth="1"/>
    <col min="6670" max="6670" width="9.28515625" style="1" customWidth="1"/>
    <col min="6671" max="6673" width="9.140625" style="1"/>
    <col min="6674" max="6674" width="10.140625" style="1" customWidth="1"/>
    <col min="6675" max="6675" width="10.5703125" style="1" customWidth="1"/>
    <col min="6676" max="6910" width="9.140625" style="1"/>
    <col min="6911" max="6911" width="6.140625" style="1" customWidth="1"/>
    <col min="6912" max="6912" width="20.7109375" style="1" customWidth="1"/>
    <col min="6913" max="6913" width="11.140625" style="1" customWidth="1"/>
    <col min="6914" max="6914" width="8" style="1" customWidth="1"/>
    <col min="6915" max="6915" width="20" style="1" customWidth="1"/>
    <col min="6916" max="6916" width="7.42578125" style="1" customWidth="1"/>
    <col min="6917" max="6917" width="6.85546875" style="1" customWidth="1"/>
    <col min="6918" max="6918" width="8.7109375" style="1" customWidth="1"/>
    <col min="6919" max="6919" width="7" style="1" customWidth="1"/>
    <col min="6920" max="6920" width="7.42578125" style="1" customWidth="1"/>
    <col min="6921" max="6921" width="9.140625" style="1"/>
    <col min="6922" max="6922" width="8.140625" style="1" customWidth="1"/>
    <col min="6923" max="6923" width="7" style="1" customWidth="1"/>
    <col min="6924" max="6924" width="9.140625" style="1"/>
    <col min="6925" max="6925" width="9.7109375" style="1" customWidth="1"/>
    <col min="6926" max="6926" width="9.28515625" style="1" customWidth="1"/>
    <col min="6927" max="6929" width="9.140625" style="1"/>
    <col min="6930" max="6930" width="10.140625" style="1" customWidth="1"/>
    <col min="6931" max="6931" width="10.5703125" style="1" customWidth="1"/>
    <col min="6932" max="7166" width="9.140625" style="1"/>
    <col min="7167" max="7167" width="6.140625" style="1" customWidth="1"/>
    <col min="7168" max="7168" width="20.7109375" style="1" customWidth="1"/>
    <col min="7169" max="7169" width="11.140625" style="1" customWidth="1"/>
    <col min="7170" max="7170" width="8" style="1" customWidth="1"/>
    <col min="7171" max="7171" width="20" style="1" customWidth="1"/>
    <col min="7172" max="7172" width="7.42578125" style="1" customWidth="1"/>
    <col min="7173" max="7173" width="6.85546875" style="1" customWidth="1"/>
    <col min="7174" max="7174" width="8.7109375" style="1" customWidth="1"/>
    <col min="7175" max="7175" width="7" style="1" customWidth="1"/>
    <col min="7176" max="7176" width="7.42578125" style="1" customWidth="1"/>
    <col min="7177" max="7177" width="9.140625" style="1"/>
    <col min="7178" max="7178" width="8.140625" style="1" customWidth="1"/>
    <col min="7179" max="7179" width="7" style="1" customWidth="1"/>
    <col min="7180" max="7180" width="9.140625" style="1"/>
    <col min="7181" max="7181" width="9.7109375" style="1" customWidth="1"/>
    <col min="7182" max="7182" width="9.28515625" style="1" customWidth="1"/>
    <col min="7183" max="7185" width="9.140625" style="1"/>
    <col min="7186" max="7186" width="10.140625" style="1" customWidth="1"/>
    <col min="7187" max="7187" width="10.5703125" style="1" customWidth="1"/>
    <col min="7188" max="7422" width="9.140625" style="1"/>
    <col min="7423" max="7423" width="6.140625" style="1" customWidth="1"/>
    <col min="7424" max="7424" width="20.7109375" style="1" customWidth="1"/>
    <col min="7425" max="7425" width="11.140625" style="1" customWidth="1"/>
    <col min="7426" max="7426" width="8" style="1" customWidth="1"/>
    <col min="7427" max="7427" width="20" style="1" customWidth="1"/>
    <col min="7428" max="7428" width="7.42578125" style="1" customWidth="1"/>
    <col min="7429" max="7429" width="6.85546875" style="1" customWidth="1"/>
    <col min="7430" max="7430" width="8.7109375" style="1" customWidth="1"/>
    <col min="7431" max="7431" width="7" style="1" customWidth="1"/>
    <col min="7432" max="7432" width="7.42578125" style="1" customWidth="1"/>
    <col min="7433" max="7433" width="9.140625" style="1"/>
    <col min="7434" max="7434" width="8.140625" style="1" customWidth="1"/>
    <col min="7435" max="7435" width="7" style="1" customWidth="1"/>
    <col min="7436" max="7436" width="9.140625" style="1"/>
    <col min="7437" max="7437" width="9.7109375" style="1" customWidth="1"/>
    <col min="7438" max="7438" width="9.28515625" style="1" customWidth="1"/>
    <col min="7439" max="7441" width="9.140625" style="1"/>
    <col min="7442" max="7442" width="10.140625" style="1" customWidth="1"/>
    <col min="7443" max="7443" width="10.5703125" style="1" customWidth="1"/>
    <col min="7444" max="7678" width="9.140625" style="1"/>
    <col min="7679" max="7679" width="6.140625" style="1" customWidth="1"/>
    <col min="7680" max="7680" width="20.7109375" style="1" customWidth="1"/>
    <col min="7681" max="7681" width="11.140625" style="1" customWidth="1"/>
    <col min="7682" max="7682" width="8" style="1" customWidth="1"/>
    <col min="7683" max="7683" width="20" style="1" customWidth="1"/>
    <col min="7684" max="7684" width="7.42578125" style="1" customWidth="1"/>
    <col min="7685" max="7685" width="6.85546875" style="1" customWidth="1"/>
    <col min="7686" max="7686" width="8.7109375" style="1" customWidth="1"/>
    <col min="7687" max="7687" width="7" style="1" customWidth="1"/>
    <col min="7688" max="7688" width="7.42578125" style="1" customWidth="1"/>
    <col min="7689" max="7689" width="9.140625" style="1"/>
    <col min="7690" max="7690" width="8.140625" style="1" customWidth="1"/>
    <col min="7691" max="7691" width="7" style="1" customWidth="1"/>
    <col min="7692" max="7692" width="9.140625" style="1"/>
    <col min="7693" max="7693" width="9.7109375" style="1" customWidth="1"/>
    <col min="7694" max="7694" width="9.28515625" style="1" customWidth="1"/>
    <col min="7695" max="7697" width="9.140625" style="1"/>
    <col min="7698" max="7698" width="10.140625" style="1" customWidth="1"/>
    <col min="7699" max="7699" width="10.5703125" style="1" customWidth="1"/>
    <col min="7700" max="7934" width="9.140625" style="1"/>
    <col min="7935" max="7935" width="6.140625" style="1" customWidth="1"/>
    <col min="7936" max="7936" width="20.7109375" style="1" customWidth="1"/>
    <col min="7937" max="7937" width="11.140625" style="1" customWidth="1"/>
    <col min="7938" max="7938" width="8" style="1" customWidth="1"/>
    <col min="7939" max="7939" width="20" style="1" customWidth="1"/>
    <col min="7940" max="7940" width="7.42578125" style="1" customWidth="1"/>
    <col min="7941" max="7941" width="6.85546875" style="1" customWidth="1"/>
    <col min="7942" max="7942" width="8.7109375" style="1" customWidth="1"/>
    <col min="7943" max="7943" width="7" style="1" customWidth="1"/>
    <col min="7944" max="7944" width="7.42578125" style="1" customWidth="1"/>
    <col min="7945" max="7945" width="9.140625" style="1"/>
    <col min="7946" max="7946" width="8.140625" style="1" customWidth="1"/>
    <col min="7947" max="7947" width="7" style="1" customWidth="1"/>
    <col min="7948" max="7948" width="9.140625" style="1"/>
    <col min="7949" max="7949" width="9.7109375" style="1" customWidth="1"/>
    <col min="7950" max="7950" width="9.28515625" style="1" customWidth="1"/>
    <col min="7951" max="7953" width="9.140625" style="1"/>
    <col min="7954" max="7954" width="10.140625" style="1" customWidth="1"/>
    <col min="7955" max="7955" width="10.5703125" style="1" customWidth="1"/>
    <col min="7956" max="8190" width="9.140625" style="1"/>
    <col min="8191" max="8191" width="6.140625" style="1" customWidth="1"/>
    <col min="8192" max="8192" width="20.7109375" style="1" customWidth="1"/>
    <col min="8193" max="8193" width="11.140625" style="1" customWidth="1"/>
    <col min="8194" max="8194" width="8" style="1" customWidth="1"/>
    <col min="8195" max="8195" width="20" style="1" customWidth="1"/>
    <col min="8196" max="8196" width="7.42578125" style="1" customWidth="1"/>
    <col min="8197" max="8197" width="6.85546875" style="1" customWidth="1"/>
    <col min="8198" max="8198" width="8.7109375" style="1" customWidth="1"/>
    <col min="8199" max="8199" width="7" style="1" customWidth="1"/>
    <col min="8200" max="8200" width="7.42578125" style="1" customWidth="1"/>
    <col min="8201" max="8201" width="9.140625" style="1"/>
    <col min="8202" max="8202" width="8.140625" style="1" customWidth="1"/>
    <col min="8203" max="8203" width="7" style="1" customWidth="1"/>
    <col min="8204" max="8204" width="9.140625" style="1"/>
    <col min="8205" max="8205" width="9.7109375" style="1" customWidth="1"/>
    <col min="8206" max="8206" width="9.28515625" style="1" customWidth="1"/>
    <col min="8207" max="8209" width="9.140625" style="1"/>
    <col min="8210" max="8210" width="10.140625" style="1" customWidth="1"/>
    <col min="8211" max="8211" width="10.5703125" style="1" customWidth="1"/>
    <col min="8212" max="8446" width="9.140625" style="1"/>
    <col min="8447" max="8447" width="6.140625" style="1" customWidth="1"/>
    <col min="8448" max="8448" width="20.7109375" style="1" customWidth="1"/>
    <col min="8449" max="8449" width="11.140625" style="1" customWidth="1"/>
    <col min="8450" max="8450" width="8" style="1" customWidth="1"/>
    <col min="8451" max="8451" width="20" style="1" customWidth="1"/>
    <col min="8452" max="8452" width="7.42578125" style="1" customWidth="1"/>
    <col min="8453" max="8453" width="6.85546875" style="1" customWidth="1"/>
    <col min="8454" max="8454" width="8.7109375" style="1" customWidth="1"/>
    <col min="8455" max="8455" width="7" style="1" customWidth="1"/>
    <col min="8456" max="8456" width="7.42578125" style="1" customWidth="1"/>
    <col min="8457" max="8457" width="9.140625" style="1"/>
    <col min="8458" max="8458" width="8.140625" style="1" customWidth="1"/>
    <col min="8459" max="8459" width="7" style="1" customWidth="1"/>
    <col min="8460" max="8460" width="9.140625" style="1"/>
    <col min="8461" max="8461" width="9.7109375" style="1" customWidth="1"/>
    <col min="8462" max="8462" width="9.28515625" style="1" customWidth="1"/>
    <col min="8463" max="8465" width="9.140625" style="1"/>
    <col min="8466" max="8466" width="10.140625" style="1" customWidth="1"/>
    <col min="8467" max="8467" width="10.5703125" style="1" customWidth="1"/>
    <col min="8468" max="8702" width="9.140625" style="1"/>
    <col min="8703" max="8703" width="6.140625" style="1" customWidth="1"/>
    <col min="8704" max="8704" width="20.7109375" style="1" customWidth="1"/>
    <col min="8705" max="8705" width="11.140625" style="1" customWidth="1"/>
    <col min="8706" max="8706" width="8" style="1" customWidth="1"/>
    <col min="8707" max="8707" width="20" style="1" customWidth="1"/>
    <col min="8708" max="8708" width="7.42578125" style="1" customWidth="1"/>
    <col min="8709" max="8709" width="6.85546875" style="1" customWidth="1"/>
    <col min="8710" max="8710" width="8.7109375" style="1" customWidth="1"/>
    <col min="8711" max="8711" width="7" style="1" customWidth="1"/>
    <col min="8712" max="8712" width="7.42578125" style="1" customWidth="1"/>
    <col min="8713" max="8713" width="9.140625" style="1"/>
    <col min="8714" max="8714" width="8.140625" style="1" customWidth="1"/>
    <col min="8715" max="8715" width="7" style="1" customWidth="1"/>
    <col min="8716" max="8716" width="9.140625" style="1"/>
    <col min="8717" max="8717" width="9.7109375" style="1" customWidth="1"/>
    <col min="8718" max="8718" width="9.28515625" style="1" customWidth="1"/>
    <col min="8719" max="8721" width="9.140625" style="1"/>
    <col min="8722" max="8722" width="10.140625" style="1" customWidth="1"/>
    <col min="8723" max="8723" width="10.5703125" style="1" customWidth="1"/>
    <col min="8724" max="8958" width="9.140625" style="1"/>
    <col min="8959" max="8959" width="6.140625" style="1" customWidth="1"/>
    <col min="8960" max="8960" width="20.7109375" style="1" customWidth="1"/>
    <col min="8961" max="8961" width="11.140625" style="1" customWidth="1"/>
    <col min="8962" max="8962" width="8" style="1" customWidth="1"/>
    <col min="8963" max="8963" width="20" style="1" customWidth="1"/>
    <col min="8964" max="8964" width="7.42578125" style="1" customWidth="1"/>
    <col min="8965" max="8965" width="6.85546875" style="1" customWidth="1"/>
    <col min="8966" max="8966" width="8.7109375" style="1" customWidth="1"/>
    <col min="8967" max="8967" width="7" style="1" customWidth="1"/>
    <col min="8968" max="8968" width="7.42578125" style="1" customWidth="1"/>
    <col min="8969" max="8969" width="9.140625" style="1"/>
    <col min="8970" max="8970" width="8.140625" style="1" customWidth="1"/>
    <col min="8971" max="8971" width="7" style="1" customWidth="1"/>
    <col min="8972" max="8972" width="9.140625" style="1"/>
    <col min="8973" max="8973" width="9.7109375" style="1" customWidth="1"/>
    <col min="8974" max="8974" width="9.28515625" style="1" customWidth="1"/>
    <col min="8975" max="8977" width="9.140625" style="1"/>
    <col min="8978" max="8978" width="10.140625" style="1" customWidth="1"/>
    <col min="8979" max="8979" width="10.5703125" style="1" customWidth="1"/>
    <col min="8980" max="9214" width="9.140625" style="1"/>
    <col min="9215" max="9215" width="6.140625" style="1" customWidth="1"/>
    <col min="9216" max="9216" width="20.7109375" style="1" customWidth="1"/>
    <col min="9217" max="9217" width="11.140625" style="1" customWidth="1"/>
    <col min="9218" max="9218" width="8" style="1" customWidth="1"/>
    <col min="9219" max="9219" width="20" style="1" customWidth="1"/>
    <col min="9220" max="9220" width="7.42578125" style="1" customWidth="1"/>
    <col min="9221" max="9221" width="6.85546875" style="1" customWidth="1"/>
    <col min="9222" max="9222" width="8.7109375" style="1" customWidth="1"/>
    <col min="9223" max="9223" width="7" style="1" customWidth="1"/>
    <col min="9224" max="9224" width="7.42578125" style="1" customWidth="1"/>
    <col min="9225" max="9225" width="9.140625" style="1"/>
    <col min="9226" max="9226" width="8.140625" style="1" customWidth="1"/>
    <col min="9227" max="9227" width="7" style="1" customWidth="1"/>
    <col min="9228" max="9228" width="9.140625" style="1"/>
    <col min="9229" max="9229" width="9.7109375" style="1" customWidth="1"/>
    <col min="9230" max="9230" width="9.28515625" style="1" customWidth="1"/>
    <col min="9231" max="9233" width="9.140625" style="1"/>
    <col min="9234" max="9234" width="10.140625" style="1" customWidth="1"/>
    <col min="9235" max="9235" width="10.5703125" style="1" customWidth="1"/>
    <col min="9236" max="9470" width="9.140625" style="1"/>
    <col min="9471" max="9471" width="6.140625" style="1" customWidth="1"/>
    <col min="9472" max="9472" width="20.7109375" style="1" customWidth="1"/>
    <col min="9473" max="9473" width="11.140625" style="1" customWidth="1"/>
    <col min="9474" max="9474" width="8" style="1" customWidth="1"/>
    <col min="9475" max="9475" width="20" style="1" customWidth="1"/>
    <col min="9476" max="9476" width="7.42578125" style="1" customWidth="1"/>
    <col min="9477" max="9477" width="6.85546875" style="1" customWidth="1"/>
    <col min="9478" max="9478" width="8.7109375" style="1" customWidth="1"/>
    <col min="9479" max="9479" width="7" style="1" customWidth="1"/>
    <col min="9480" max="9480" width="7.42578125" style="1" customWidth="1"/>
    <col min="9481" max="9481" width="9.140625" style="1"/>
    <col min="9482" max="9482" width="8.140625" style="1" customWidth="1"/>
    <col min="9483" max="9483" width="7" style="1" customWidth="1"/>
    <col min="9484" max="9484" width="9.140625" style="1"/>
    <col min="9485" max="9485" width="9.7109375" style="1" customWidth="1"/>
    <col min="9486" max="9486" width="9.28515625" style="1" customWidth="1"/>
    <col min="9487" max="9489" width="9.140625" style="1"/>
    <col min="9490" max="9490" width="10.140625" style="1" customWidth="1"/>
    <col min="9491" max="9491" width="10.5703125" style="1" customWidth="1"/>
    <col min="9492" max="9726" width="9.140625" style="1"/>
    <col min="9727" max="9727" width="6.140625" style="1" customWidth="1"/>
    <col min="9728" max="9728" width="20.7109375" style="1" customWidth="1"/>
    <col min="9729" max="9729" width="11.140625" style="1" customWidth="1"/>
    <col min="9730" max="9730" width="8" style="1" customWidth="1"/>
    <col min="9731" max="9731" width="20" style="1" customWidth="1"/>
    <col min="9732" max="9732" width="7.42578125" style="1" customWidth="1"/>
    <col min="9733" max="9733" width="6.85546875" style="1" customWidth="1"/>
    <col min="9734" max="9734" width="8.7109375" style="1" customWidth="1"/>
    <col min="9735" max="9735" width="7" style="1" customWidth="1"/>
    <col min="9736" max="9736" width="7.42578125" style="1" customWidth="1"/>
    <col min="9737" max="9737" width="9.140625" style="1"/>
    <col min="9738" max="9738" width="8.140625" style="1" customWidth="1"/>
    <col min="9739" max="9739" width="7" style="1" customWidth="1"/>
    <col min="9740" max="9740" width="9.140625" style="1"/>
    <col min="9741" max="9741" width="9.7109375" style="1" customWidth="1"/>
    <col min="9742" max="9742" width="9.28515625" style="1" customWidth="1"/>
    <col min="9743" max="9745" width="9.140625" style="1"/>
    <col min="9746" max="9746" width="10.140625" style="1" customWidth="1"/>
    <col min="9747" max="9747" width="10.5703125" style="1" customWidth="1"/>
    <col min="9748" max="9982" width="9.140625" style="1"/>
    <col min="9983" max="9983" width="6.140625" style="1" customWidth="1"/>
    <col min="9984" max="9984" width="20.7109375" style="1" customWidth="1"/>
    <col min="9985" max="9985" width="11.140625" style="1" customWidth="1"/>
    <col min="9986" max="9986" width="8" style="1" customWidth="1"/>
    <col min="9987" max="9987" width="20" style="1" customWidth="1"/>
    <col min="9988" max="9988" width="7.42578125" style="1" customWidth="1"/>
    <col min="9989" max="9989" width="6.85546875" style="1" customWidth="1"/>
    <col min="9990" max="9990" width="8.7109375" style="1" customWidth="1"/>
    <col min="9991" max="9991" width="7" style="1" customWidth="1"/>
    <col min="9992" max="9992" width="7.42578125" style="1" customWidth="1"/>
    <col min="9993" max="9993" width="9.140625" style="1"/>
    <col min="9994" max="9994" width="8.140625" style="1" customWidth="1"/>
    <col min="9995" max="9995" width="7" style="1" customWidth="1"/>
    <col min="9996" max="9996" width="9.140625" style="1"/>
    <col min="9997" max="9997" width="9.7109375" style="1" customWidth="1"/>
    <col min="9998" max="9998" width="9.28515625" style="1" customWidth="1"/>
    <col min="9999" max="10001" width="9.140625" style="1"/>
    <col min="10002" max="10002" width="10.140625" style="1" customWidth="1"/>
    <col min="10003" max="10003" width="10.5703125" style="1" customWidth="1"/>
    <col min="10004" max="10238" width="9.140625" style="1"/>
    <col min="10239" max="10239" width="6.140625" style="1" customWidth="1"/>
    <col min="10240" max="10240" width="20.7109375" style="1" customWidth="1"/>
    <col min="10241" max="10241" width="11.140625" style="1" customWidth="1"/>
    <col min="10242" max="10242" width="8" style="1" customWidth="1"/>
    <col min="10243" max="10243" width="20" style="1" customWidth="1"/>
    <col min="10244" max="10244" width="7.42578125" style="1" customWidth="1"/>
    <col min="10245" max="10245" width="6.85546875" style="1" customWidth="1"/>
    <col min="10246" max="10246" width="8.7109375" style="1" customWidth="1"/>
    <col min="10247" max="10247" width="7" style="1" customWidth="1"/>
    <col min="10248" max="10248" width="7.42578125" style="1" customWidth="1"/>
    <col min="10249" max="10249" width="9.140625" style="1"/>
    <col min="10250" max="10250" width="8.140625" style="1" customWidth="1"/>
    <col min="10251" max="10251" width="7" style="1" customWidth="1"/>
    <col min="10252" max="10252" width="9.140625" style="1"/>
    <col min="10253" max="10253" width="9.7109375" style="1" customWidth="1"/>
    <col min="10254" max="10254" width="9.28515625" style="1" customWidth="1"/>
    <col min="10255" max="10257" width="9.140625" style="1"/>
    <col min="10258" max="10258" width="10.140625" style="1" customWidth="1"/>
    <col min="10259" max="10259" width="10.5703125" style="1" customWidth="1"/>
    <col min="10260" max="10494" width="9.140625" style="1"/>
    <col min="10495" max="10495" width="6.140625" style="1" customWidth="1"/>
    <col min="10496" max="10496" width="20.7109375" style="1" customWidth="1"/>
    <col min="10497" max="10497" width="11.140625" style="1" customWidth="1"/>
    <col min="10498" max="10498" width="8" style="1" customWidth="1"/>
    <col min="10499" max="10499" width="20" style="1" customWidth="1"/>
    <col min="10500" max="10500" width="7.42578125" style="1" customWidth="1"/>
    <col min="10501" max="10501" width="6.85546875" style="1" customWidth="1"/>
    <col min="10502" max="10502" width="8.7109375" style="1" customWidth="1"/>
    <col min="10503" max="10503" width="7" style="1" customWidth="1"/>
    <col min="10504" max="10504" width="7.42578125" style="1" customWidth="1"/>
    <col min="10505" max="10505" width="9.140625" style="1"/>
    <col min="10506" max="10506" width="8.140625" style="1" customWidth="1"/>
    <col min="10507" max="10507" width="7" style="1" customWidth="1"/>
    <col min="10508" max="10508" width="9.140625" style="1"/>
    <col min="10509" max="10509" width="9.7109375" style="1" customWidth="1"/>
    <col min="10510" max="10510" width="9.28515625" style="1" customWidth="1"/>
    <col min="10511" max="10513" width="9.140625" style="1"/>
    <col min="10514" max="10514" width="10.140625" style="1" customWidth="1"/>
    <col min="10515" max="10515" width="10.5703125" style="1" customWidth="1"/>
    <col min="10516" max="10750" width="9.140625" style="1"/>
    <col min="10751" max="10751" width="6.140625" style="1" customWidth="1"/>
    <col min="10752" max="10752" width="20.7109375" style="1" customWidth="1"/>
    <col min="10753" max="10753" width="11.140625" style="1" customWidth="1"/>
    <col min="10754" max="10754" width="8" style="1" customWidth="1"/>
    <col min="10755" max="10755" width="20" style="1" customWidth="1"/>
    <col min="10756" max="10756" width="7.42578125" style="1" customWidth="1"/>
    <col min="10757" max="10757" width="6.85546875" style="1" customWidth="1"/>
    <col min="10758" max="10758" width="8.7109375" style="1" customWidth="1"/>
    <col min="10759" max="10759" width="7" style="1" customWidth="1"/>
    <col min="10760" max="10760" width="7.42578125" style="1" customWidth="1"/>
    <col min="10761" max="10761" width="9.140625" style="1"/>
    <col min="10762" max="10762" width="8.140625" style="1" customWidth="1"/>
    <col min="10763" max="10763" width="7" style="1" customWidth="1"/>
    <col min="10764" max="10764" width="9.140625" style="1"/>
    <col min="10765" max="10765" width="9.7109375" style="1" customWidth="1"/>
    <col min="10766" max="10766" width="9.28515625" style="1" customWidth="1"/>
    <col min="10767" max="10769" width="9.140625" style="1"/>
    <col min="10770" max="10770" width="10.140625" style="1" customWidth="1"/>
    <col min="10771" max="10771" width="10.5703125" style="1" customWidth="1"/>
    <col min="10772" max="11006" width="9.140625" style="1"/>
    <col min="11007" max="11007" width="6.140625" style="1" customWidth="1"/>
    <col min="11008" max="11008" width="20.7109375" style="1" customWidth="1"/>
    <col min="11009" max="11009" width="11.140625" style="1" customWidth="1"/>
    <col min="11010" max="11010" width="8" style="1" customWidth="1"/>
    <col min="11011" max="11011" width="20" style="1" customWidth="1"/>
    <col min="11012" max="11012" width="7.42578125" style="1" customWidth="1"/>
    <col min="11013" max="11013" width="6.85546875" style="1" customWidth="1"/>
    <col min="11014" max="11014" width="8.7109375" style="1" customWidth="1"/>
    <col min="11015" max="11015" width="7" style="1" customWidth="1"/>
    <col min="11016" max="11016" width="7.42578125" style="1" customWidth="1"/>
    <col min="11017" max="11017" width="9.140625" style="1"/>
    <col min="11018" max="11018" width="8.140625" style="1" customWidth="1"/>
    <col min="11019" max="11019" width="7" style="1" customWidth="1"/>
    <col min="11020" max="11020" width="9.140625" style="1"/>
    <col min="11021" max="11021" width="9.7109375" style="1" customWidth="1"/>
    <col min="11022" max="11022" width="9.28515625" style="1" customWidth="1"/>
    <col min="11023" max="11025" width="9.140625" style="1"/>
    <col min="11026" max="11026" width="10.140625" style="1" customWidth="1"/>
    <col min="11027" max="11027" width="10.5703125" style="1" customWidth="1"/>
    <col min="11028" max="11262" width="9.140625" style="1"/>
    <col min="11263" max="11263" width="6.140625" style="1" customWidth="1"/>
    <col min="11264" max="11264" width="20.7109375" style="1" customWidth="1"/>
    <col min="11265" max="11265" width="11.140625" style="1" customWidth="1"/>
    <col min="11266" max="11266" width="8" style="1" customWidth="1"/>
    <col min="11267" max="11267" width="20" style="1" customWidth="1"/>
    <col min="11268" max="11268" width="7.42578125" style="1" customWidth="1"/>
    <col min="11269" max="11269" width="6.85546875" style="1" customWidth="1"/>
    <col min="11270" max="11270" width="8.7109375" style="1" customWidth="1"/>
    <col min="11271" max="11271" width="7" style="1" customWidth="1"/>
    <col min="11272" max="11272" width="7.42578125" style="1" customWidth="1"/>
    <col min="11273" max="11273" width="9.140625" style="1"/>
    <col min="11274" max="11274" width="8.140625" style="1" customWidth="1"/>
    <col min="11275" max="11275" width="7" style="1" customWidth="1"/>
    <col min="11276" max="11276" width="9.140625" style="1"/>
    <col min="11277" max="11277" width="9.7109375" style="1" customWidth="1"/>
    <col min="11278" max="11278" width="9.28515625" style="1" customWidth="1"/>
    <col min="11279" max="11281" width="9.140625" style="1"/>
    <col min="11282" max="11282" width="10.140625" style="1" customWidth="1"/>
    <col min="11283" max="11283" width="10.5703125" style="1" customWidth="1"/>
    <col min="11284" max="11518" width="9.140625" style="1"/>
    <col min="11519" max="11519" width="6.140625" style="1" customWidth="1"/>
    <col min="11520" max="11520" width="20.7109375" style="1" customWidth="1"/>
    <col min="11521" max="11521" width="11.140625" style="1" customWidth="1"/>
    <col min="11522" max="11522" width="8" style="1" customWidth="1"/>
    <col min="11523" max="11523" width="20" style="1" customWidth="1"/>
    <col min="11524" max="11524" width="7.42578125" style="1" customWidth="1"/>
    <col min="11525" max="11525" width="6.85546875" style="1" customWidth="1"/>
    <col min="11526" max="11526" width="8.7109375" style="1" customWidth="1"/>
    <col min="11527" max="11527" width="7" style="1" customWidth="1"/>
    <col min="11528" max="11528" width="7.42578125" style="1" customWidth="1"/>
    <col min="11529" max="11529" width="9.140625" style="1"/>
    <col min="11530" max="11530" width="8.140625" style="1" customWidth="1"/>
    <col min="11531" max="11531" width="7" style="1" customWidth="1"/>
    <col min="11532" max="11532" width="9.140625" style="1"/>
    <col min="11533" max="11533" width="9.7109375" style="1" customWidth="1"/>
    <col min="11534" max="11534" width="9.28515625" style="1" customWidth="1"/>
    <col min="11535" max="11537" width="9.140625" style="1"/>
    <col min="11538" max="11538" width="10.140625" style="1" customWidth="1"/>
    <col min="11539" max="11539" width="10.5703125" style="1" customWidth="1"/>
    <col min="11540" max="11774" width="9.140625" style="1"/>
    <col min="11775" max="11775" width="6.140625" style="1" customWidth="1"/>
    <col min="11776" max="11776" width="20.7109375" style="1" customWidth="1"/>
    <col min="11777" max="11777" width="11.140625" style="1" customWidth="1"/>
    <col min="11778" max="11778" width="8" style="1" customWidth="1"/>
    <col min="11779" max="11779" width="20" style="1" customWidth="1"/>
    <col min="11780" max="11780" width="7.42578125" style="1" customWidth="1"/>
    <col min="11781" max="11781" width="6.85546875" style="1" customWidth="1"/>
    <col min="11782" max="11782" width="8.7109375" style="1" customWidth="1"/>
    <col min="11783" max="11783" width="7" style="1" customWidth="1"/>
    <col min="11784" max="11784" width="7.42578125" style="1" customWidth="1"/>
    <col min="11785" max="11785" width="9.140625" style="1"/>
    <col min="11786" max="11786" width="8.140625" style="1" customWidth="1"/>
    <col min="11787" max="11787" width="7" style="1" customWidth="1"/>
    <col min="11788" max="11788" width="9.140625" style="1"/>
    <col min="11789" max="11789" width="9.7109375" style="1" customWidth="1"/>
    <col min="11790" max="11790" width="9.28515625" style="1" customWidth="1"/>
    <col min="11791" max="11793" width="9.140625" style="1"/>
    <col min="11794" max="11794" width="10.140625" style="1" customWidth="1"/>
    <col min="11795" max="11795" width="10.5703125" style="1" customWidth="1"/>
    <col min="11796" max="12030" width="9.140625" style="1"/>
    <col min="12031" max="12031" width="6.140625" style="1" customWidth="1"/>
    <col min="12032" max="12032" width="20.7109375" style="1" customWidth="1"/>
    <col min="12033" max="12033" width="11.140625" style="1" customWidth="1"/>
    <col min="12034" max="12034" width="8" style="1" customWidth="1"/>
    <col min="12035" max="12035" width="20" style="1" customWidth="1"/>
    <col min="12036" max="12036" width="7.42578125" style="1" customWidth="1"/>
    <col min="12037" max="12037" width="6.85546875" style="1" customWidth="1"/>
    <col min="12038" max="12038" width="8.7109375" style="1" customWidth="1"/>
    <col min="12039" max="12039" width="7" style="1" customWidth="1"/>
    <col min="12040" max="12040" width="7.42578125" style="1" customWidth="1"/>
    <col min="12041" max="12041" width="9.140625" style="1"/>
    <col min="12042" max="12042" width="8.140625" style="1" customWidth="1"/>
    <col min="12043" max="12043" width="7" style="1" customWidth="1"/>
    <col min="12044" max="12044" width="9.140625" style="1"/>
    <col min="12045" max="12045" width="9.7109375" style="1" customWidth="1"/>
    <col min="12046" max="12046" width="9.28515625" style="1" customWidth="1"/>
    <col min="12047" max="12049" width="9.140625" style="1"/>
    <col min="12050" max="12050" width="10.140625" style="1" customWidth="1"/>
    <col min="12051" max="12051" width="10.5703125" style="1" customWidth="1"/>
    <col min="12052" max="12286" width="9.140625" style="1"/>
    <col min="12287" max="12287" width="6.140625" style="1" customWidth="1"/>
    <col min="12288" max="12288" width="20.7109375" style="1" customWidth="1"/>
    <col min="12289" max="12289" width="11.140625" style="1" customWidth="1"/>
    <col min="12290" max="12290" width="8" style="1" customWidth="1"/>
    <col min="12291" max="12291" width="20" style="1" customWidth="1"/>
    <col min="12292" max="12292" width="7.42578125" style="1" customWidth="1"/>
    <col min="12293" max="12293" width="6.85546875" style="1" customWidth="1"/>
    <col min="12294" max="12294" width="8.7109375" style="1" customWidth="1"/>
    <col min="12295" max="12295" width="7" style="1" customWidth="1"/>
    <col min="12296" max="12296" width="7.42578125" style="1" customWidth="1"/>
    <col min="12297" max="12297" width="9.140625" style="1"/>
    <col min="12298" max="12298" width="8.140625" style="1" customWidth="1"/>
    <col min="12299" max="12299" width="7" style="1" customWidth="1"/>
    <col min="12300" max="12300" width="9.140625" style="1"/>
    <col min="12301" max="12301" width="9.7109375" style="1" customWidth="1"/>
    <col min="12302" max="12302" width="9.28515625" style="1" customWidth="1"/>
    <col min="12303" max="12305" width="9.140625" style="1"/>
    <col min="12306" max="12306" width="10.140625" style="1" customWidth="1"/>
    <col min="12307" max="12307" width="10.5703125" style="1" customWidth="1"/>
    <col min="12308" max="12542" width="9.140625" style="1"/>
    <col min="12543" max="12543" width="6.140625" style="1" customWidth="1"/>
    <col min="12544" max="12544" width="20.7109375" style="1" customWidth="1"/>
    <col min="12545" max="12545" width="11.140625" style="1" customWidth="1"/>
    <col min="12546" max="12546" width="8" style="1" customWidth="1"/>
    <col min="12547" max="12547" width="20" style="1" customWidth="1"/>
    <col min="12548" max="12548" width="7.42578125" style="1" customWidth="1"/>
    <col min="12549" max="12549" width="6.85546875" style="1" customWidth="1"/>
    <col min="12550" max="12550" width="8.7109375" style="1" customWidth="1"/>
    <col min="12551" max="12551" width="7" style="1" customWidth="1"/>
    <col min="12552" max="12552" width="7.42578125" style="1" customWidth="1"/>
    <col min="12553" max="12553" width="9.140625" style="1"/>
    <col min="12554" max="12554" width="8.140625" style="1" customWidth="1"/>
    <col min="12555" max="12555" width="7" style="1" customWidth="1"/>
    <col min="12556" max="12556" width="9.140625" style="1"/>
    <col min="12557" max="12557" width="9.7109375" style="1" customWidth="1"/>
    <col min="12558" max="12558" width="9.28515625" style="1" customWidth="1"/>
    <col min="12559" max="12561" width="9.140625" style="1"/>
    <col min="12562" max="12562" width="10.140625" style="1" customWidth="1"/>
    <col min="12563" max="12563" width="10.5703125" style="1" customWidth="1"/>
    <col min="12564" max="12798" width="9.140625" style="1"/>
    <col min="12799" max="12799" width="6.140625" style="1" customWidth="1"/>
    <col min="12800" max="12800" width="20.7109375" style="1" customWidth="1"/>
    <col min="12801" max="12801" width="11.140625" style="1" customWidth="1"/>
    <col min="12802" max="12802" width="8" style="1" customWidth="1"/>
    <col min="12803" max="12803" width="20" style="1" customWidth="1"/>
    <col min="12804" max="12804" width="7.42578125" style="1" customWidth="1"/>
    <col min="12805" max="12805" width="6.85546875" style="1" customWidth="1"/>
    <col min="12806" max="12806" width="8.7109375" style="1" customWidth="1"/>
    <col min="12807" max="12807" width="7" style="1" customWidth="1"/>
    <col min="12808" max="12808" width="7.42578125" style="1" customWidth="1"/>
    <col min="12809" max="12809" width="9.140625" style="1"/>
    <col min="12810" max="12810" width="8.140625" style="1" customWidth="1"/>
    <col min="12811" max="12811" width="7" style="1" customWidth="1"/>
    <col min="12812" max="12812" width="9.140625" style="1"/>
    <col min="12813" max="12813" width="9.7109375" style="1" customWidth="1"/>
    <col min="12814" max="12814" width="9.28515625" style="1" customWidth="1"/>
    <col min="12815" max="12817" width="9.140625" style="1"/>
    <col min="12818" max="12818" width="10.140625" style="1" customWidth="1"/>
    <col min="12819" max="12819" width="10.5703125" style="1" customWidth="1"/>
    <col min="12820" max="13054" width="9.140625" style="1"/>
    <col min="13055" max="13055" width="6.140625" style="1" customWidth="1"/>
    <col min="13056" max="13056" width="20.7109375" style="1" customWidth="1"/>
    <col min="13057" max="13057" width="11.140625" style="1" customWidth="1"/>
    <col min="13058" max="13058" width="8" style="1" customWidth="1"/>
    <col min="13059" max="13059" width="20" style="1" customWidth="1"/>
    <col min="13060" max="13060" width="7.42578125" style="1" customWidth="1"/>
    <col min="13061" max="13061" width="6.85546875" style="1" customWidth="1"/>
    <col min="13062" max="13062" width="8.7109375" style="1" customWidth="1"/>
    <col min="13063" max="13063" width="7" style="1" customWidth="1"/>
    <col min="13064" max="13064" width="7.42578125" style="1" customWidth="1"/>
    <col min="13065" max="13065" width="9.140625" style="1"/>
    <col min="13066" max="13066" width="8.140625" style="1" customWidth="1"/>
    <col min="13067" max="13067" width="7" style="1" customWidth="1"/>
    <col min="13068" max="13068" width="9.140625" style="1"/>
    <col min="13069" max="13069" width="9.7109375" style="1" customWidth="1"/>
    <col min="13070" max="13070" width="9.28515625" style="1" customWidth="1"/>
    <col min="13071" max="13073" width="9.140625" style="1"/>
    <col min="13074" max="13074" width="10.140625" style="1" customWidth="1"/>
    <col min="13075" max="13075" width="10.5703125" style="1" customWidth="1"/>
    <col min="13076" max="13310" width="9.140625" style="1"/>
    <col min="13311" max="13311" width="6.140625" style="1" customWidth="1"/>
    <col min="13312" max="13312" width="20.7109375" style="1" customWidth="1"/>
    <col min="13313" max="13313" width="11.140625" style="1" customWidth="1"/>
    <col min="13314" max="13314" width="8" style="1" customWidth="1"/>
    <col min="13315" max="13315" width="20" style="1" customWidth="1"/>
    <col min="13316" max="13316" width="7.42578125" style="1" customWidth="1"/>
    <col min="13317" max="13317" width="6.85546875" style="1" customWidth="1"/>
    <col min="13318" max="13318" width="8.7109375" style="1" customWidth="1"/>
    <col min="13319" max="13319" width="7" style="1" customWidth="1"/>
    <col min="13320" max="13320" width="7.42578125" style="1" customWidth="1"/>
    <col min="13321" max="13321" width="9.140625" style="1"/>
    <col min="13322" max="13322" width="8.140625" style="1" customWidth="1"/>
    <col min="13323" max="13323" width="7" style="1" customWidth="1"/>
    <col min="13324" max="13324" width="9.140625" style="1"/>
    <col min="13325" max="13325" width="9.7109375" style="1" customWidth="1"/>
    <col min="13326" max="13326" width="9.28515625" style="1" customWidth="1"/>
    <col min="13327" max="13329" width="9.140625" style="1"/>
    <col min="13330" max="13330" width="10.140625" style="1" customWidth="1"/>
    <col min="13331" max="13331" width="10.5703125" style="1" customWidth="1"/>
    <col min="13332" max="13566" width="9.140625" style="1"/>
    <col min="13567" max="13567" width="6.140625" style="1" customWidth="1"/>
    <col min="13568" max="13568" width="20.7109375" style="1" customWidth="1"/>
    <col min="13569" max="13569" width="11.140625" style="1" customWidth="1"/>
    <col min="13570" max="13570" width="8" style="1" customWidth="1"/>
    <col min="13571" max="13571" width="20" style="1" customWidth="1"/>
    <col min="13572" max="13572" width="7.42578125" style="1" customWidth="1"/>
    <col min="13573" max="13573" width="6.85546875" style="1" customWidth="1"/>
    <col min="13574" max="13574" width="8.7109375" style="1" customWidth="1"/>
    <col min="13575" max="13575" width="7" style="1" customWidth="1"/>
    <col min="13576" max="13576" width="7.42578125" style="1" customWidth="1"/>
    <col min="13577" max="13577" width="9.140625" style="1"/>
    <col min="13578" max="13578" width="8.140625" style="1" customWidth="1"/>
    <col min="13579" max="13579" width="7" style="1" customWidth="1"/>
    <col min="13580" max="13580" width="9.140625" style="1"/>
    <col min="13581" max="13581" width="9.7109375" style="1" customWidth="1"/>
    <col min="13582" max="13582" width="9.28515625" style="1" customWidth="1"/>
    <col min="13583" max="13585" width="9.140625" style="1"/>
    <col min="13586" max="13586" width="10.140625" style="1" customWidth="1"/>
    <col min="13587" max="13587" width="10.5703125" style="1" customWidth="1"/>
    <col min="13588" max="13822" width="9.140625" style="1"/>
    <col min="13823" max="13823" width="6.140625" style="1" customWidth="1"/>
    <col min="13824" max="13824" width="20.7109375" style="1" customWidth="1"/>
    <col min="13825" max="13825" width="11.140625" style="1" customWidth="1"/>
    <col min="13826" max="13826" width="8" style="1" customWidth="1"/>
    <col min="13827" max="13827" width="20" style="1" customWidth="1"/>
    <col min="13828" max="13828" width="7.42578125" style="1" customWidth="1"/>
    <col min="13829" max="13829" width="6.85546875" style="1" customWidth="1"/>
    <col min="13830" max="13830" width="8.7109375" style="1" customWidth="1"/>
    <col min="13831" max="13831" width="7" style="1" customWidth="1"/>
    <col min="13832" max="13832" width="7.42578125" style="1" customWidth="1"/>
    <col min="13833" max="13833" width="9.140625" style="1"/>
    <col min="13834" max="13834" width="8.140625" style="1" customWidth="1"/>
    <col min="13835" max="13835" width="7" style="1" customWidth="1"/>
    <col min="13836" max="13836" width="9.140625" style="1"/>
    <col min="13837" max="13837" width="9.7109375" style="1" customWidth="1"/>
    <col min="13838" max="13838" width="9.28515625" style="1" customWidth="1"/>
    <col min="13839" max="13841" width="9.140625" style="1"/>
    <col min="13842" max="13842" width="10.140625" style="1" customWidth="1"/>
    <col min="13843" max="13843" width="10.5703125" style="1" customWidth="1"/>
    <col min="13844" max="14078" width="9.140625" style="1"/>
    <col min="14079" max="14079" width="6.140625" style="1" customWidth="1"/>
    <col min="14080" max="14080" width="20.7109375" style="1" customWidth="1"/>
    <col min="14081" max="14081" width="11.140625" style="1" customWidth="1"/>
    <col min="14082" max="14082" width="8" style="1" customWidth="1"/>
    <col min="14083" max="14083" width="20" style="1" customWidth="1"/>
    <col min="14084" max="14084" width="7.42578125" style="1" customWidth="1"/>
    <col min="14085" max="14085" width="6.85546875" style="1" customWidth="1"/>
    <col min="14086" max="14086" width="8.7109375" style="1" customWidth="1"/>
    <col min="14087" max="14087" width="7" style="1" customWidth="1"/>
    <col min="14088" max="14088" width="7.42578125" style="1" customWidth="1"/>
    <col min="14089" max="14089" width="9.140625" style="1"/>
    <col min="14090" max="14090" width="8.140625" style="1" customWidth="1"/>
    <col min="14091" max="14091" width="7" style="1" customWidth="1"/>
    <col min="14092" max="14092" width="9.140625" style="1"/>
    <col min="14093" max="14093" width="9.7109375" style="1" customWidth="1"/>
    <col min="14094" max="14094" width="9.28515625" style="1" customWidth="1"/>
    <col min="14095" max="14097" width="9.140625" style="1"/>
    <col min="14098" max="14098" width="10.140625" style="1" customWidth="1"/>
    <col min="14099" max="14099" width="10.5703125" style="1" customWidth="1"/>
    <col min="14100" max="14334" width="9.140625" style="1"/>
    <col min="14335" max="14335" width="6.140625" style="1" customWidth="1"/>
    <col min="14336" max="14336" width="20.7109375" style="1" customWidth="1"/>
    <col min="14337" max="14337" width="11.140625" style="1" customWidth="1"/>
    <col min="14338" max="14338" width="8" style="1" customWidth="1"/>
    <col min="14339" max="14339" width="20" style="1" customWidth="1"/>
    <col min="14340" max="14340" width="7.42578125" style="1" customWidth="1"/>
    <col min="14341" max="14341" width="6.85546875" style="1" customWidth="1"/>
    <col min="14342" max="14342" width="8.7109375" style="1" customWidth="1"/>
    <col min="14343" max="14343" width="7" style="1" customWidth="1"/>
    <col min="14344" max="14344" width="7.42578125" style="1" customWidth="1"/>
    <col min="14345" max="14345" width="9.140625" style="1"/>
    <col min="14346" max="14346" width="8.140625" style="1" customWidth="1"/>
    <col min="14347" max="14347" width="7" style="1" customWidth="1"/>
    <col min="14348" max="14348" width="9.140625" style="1"/>
    <col min="14349" max="14349" width="9.7109375" style="1" customWidth="1"/>
    <col min="14350" max="14350" width="9.28515625" style="1" customWidth="1"/>
    <col min="14351" max="14353" width="9.140625" style="1"/>
    <col min="14354" max="14354" width="10.140625" style="1" customWidth="1"/>
    <col min="14355" max="14355" width="10.5703125" style="1" customWidth="1"/>
    <col min="14356" max="14590" width="9.140625" style="1"/>
    <col min="14591" max="14591" width="6.140625" style="1" customWidth="1"/>
    <col min="14592" max="14592" width="20.7109375" style="1" customWidth="1"/>
    <col min="14593" max="14593" width="11.140625" style="1" customWidth="1"/>
    <col min="14594" max="14594" width="8" style="1" customWidth="1"/>
    <col min="14595" max="14595" width="20" style="1" customWidth="1"/>
    <col min="14596" max="14596" width="7.42578125" style="1" customWidth="1"/>
    <col min="14597" max="14597" width="6.85546875" style="1" customWidth="1"/>
    <col min="14598" max="14598" width="8.7109375" style="1" customWidth="1"/>
    <col min="14599" max="14599" width="7" style="1" customWidth="1"/>
    <col min="14600" max="14600" width="7.42578125" style="1" customWidth="1"/>
    <col min="14601" max="14601" width="9.140625" style="1"/>
    <col min="14602" max="14602" width="8.140625" style="1" customWidth="1"/>
    <col min="14603" max="14603" width="7" style="1" customWidth="1"/>
    <col min="14604" max="14604" width="9.140625" style="1"/>
    <col min="14605" max="14605" width="9.7109375" style="1" customWidth="1"/>
    <col min="14606" max="14606" width="9.28515625" style="1" customWidth="1"/>
    <col min="14607" max="14609" width="9.140625" style="1"/>
    <col min="14610" max="14610" width="10.140625" style="1" customWidth="1"/>
    <col min="14611" max="14611" width="10.5703125" style="1" customWidth="1"/>
    <col min="14612" max="14846" width="9.140625" style="1"/>
    <col min="14847" max="14847" width="6.140625" style="1" customWidth="1"/>
    <col min="14848" max="14848" width="20.7109375" style="1" customWidth="1"/>
    <col min="14849" max="14849" width="11.140625" style="1" customWidth="1"/>
    <col min="14850" max="14850" width="8" style="1" customWidth="1"/>
    <col min="14851" max="14851" width="20" style="1" customWidth="1"/>
    <col min="14852" max="14852" width="7.42578125" style="1" customWidth="1"/>
    <col min="14853" max="14853" width="6.85546875" style="1" customWidth="1"/>
    <col min="14854" max="14854" width="8.7109375" style="1" customWidth="1"/>
    <col min="14855" max="14855" width="7" style="1" customWidth="1"/>
    <col min="14856" max="14856" width="7.42578125" style="1" customWidth="1"/>
    <col min="14857" max="14857" width="9.140625" style="1"/>
    <col min="14858" max="14858" width="8.140625" style="1" customWidth="1"/>
    <col min="14859" max="14859" width="7" style="1" customWidth="1"/>
    <col min="14860" max="14860" width="9.140625" style="1"/>
    <col min="14861" max="14861" width="9.7109375" style="1" customWidth="1"/>
    <col min="14862" max="14862" width="9.28515625" style="1" customWidth="1"/>
    <col min="14863" max="14865" width="9.140625" style="1"/>
    <col min="14866" max="14866" width="10.140625" style="1" customWidth="1"/>
    <col min="14867" max="14867" width="10.5703125" style="1" customWidth="1"/>
    <col min="14868" max="15102" width="9.140625" style="1"/>
    <col min="15103" max="15103" width="6.140625" style="1" customWidth="1"/>
    <col min="15104" max="15104" width="20.7109375" style="1" customWidth="1"/>
    <col min="15105" max="15105" width="11.140625" style="1" customWidth="1"/>
    <col min="15106" max="15106" width="8" style="1" customWidth="1"/>
    <col min="15107" max="15107" width="20" style="1" customWidth="1"/>
    <col min="15108" max="15108" width="7.42578125" style="1" customWidth="1"/>
    <col min="15109" max="15109" width="6.85546875" style="1" customWidth="1"/>
    <col min="15110" max="15110" width="8.7109375" style="1" customWidth="1"/>
    <col min="15111" max="15111" width="7" style="1" customWidth="1"/>
    <col min="15112" max="15112" width="7.42578125" style="1" customWidth="1"/>
    <col min="15113" max="15113" width="9.140625" style="1"/>
    <col min="15114" max="15114" width="8.140625" style="1" customWidth="1"/>
    <col min="15115" max="15115" width="7" style="1" customWidth="1"/>
    <col min="15116" max="15116" width="9.140625" style="1"/>
    <col min="15117" max="15117" width="9.7109375" style="1" customWidth="1"/>
    <col min="15118" max="15118" width="9.28515625" style="1" customWidth="1"/>
    <col min="15119" max="15121" width="9.140625" style="1"/>
    <col min="15122" max="15122" width="10.140625" style="1" customWidth="1"/>
    <col min="15123" max="15123" width="10.5703125" style="1" customWidth="1"/>
    <col min="15124" max="15358" width="9.140625" style="1"/>
    <col min="15359" max="15359" width="6.140625" style="1" customWidth="1"/>
    <col min="15360" max="15360" width="20.7109375" style="1" customWidth="1"/>
    <col min="15361" max="15361" width="11.140625" style="1" customWidth="1"/>
    <col min="15362" max="15362" width="8" style="1" customWidth="1"/>
    <col min="15363" max="15363" width="20" style="1" customWidth="1"/>
    <col min="15364" max="15364" width="7.42578125" style="1" customWidth="1"/>
    <col min="15365" max="15365" width="6.85546875" style="1" customWidth="1"/>
    <col min="15366" max="15366" width="8.7109375" style="1" customWidth="1"/>
    <col min="15367" max="15367" width="7" style="1" customWidth="1"/>
    <col min="15368" max="15368" width="7.42578125" style="1" customWidth="1"/>
    <col min="15369" max="15369" width="9.140625" style="1"/>
    <col min="15370" max="15370" width="8.140625" style="1" customWidth="1"/>
    <col min="15371" max="15371" width="7" style="1" customWidth="1"/>
    <col min="15372" max="15372" width="9.140625" style="1"/>
    <col min="15373" max="15373" width="9.7109375" style="1" customWidth="1"/>
    <col min="15374" max="15374" width="9.28515625" style="1" customWidth="1"/>
    <col min="15375" max="15377" width="9.140625" style="1"/>
    <col min="15378" max="15378" width="10.140625" style="1" customWidth="1"/>
    <col min="15379" max="15379" width="10.5703125" style="1" customWidth="1"/>
    <col min="15380" max="15614" width="9.140625" style="1"/>
    <col min="15615" max="15615" width="6.140625" style="1" customWidth="1"/>
    <col min="15616" max="15616" width="20.7109375" style="1" customWidth="1"/>
    <col min="15617" max="15617" width="11.140625" style="1" customWidth="1"/>
    <col min="15618" max="15618" width="8" style="1" customWidth="1"/>
    <col min="15619" max="15619" width="20" style="1" customWidth="1"/>
    <col min="15620" max="15620" width="7.42578125" style="1" customWidth="1"/>
    <col min="15621" max="15621" width="6.85546875" style="1" customWidth="1"/>
    <col min="15622" max="15622" width="8.7109375" style="1" customWidth="1"/>
    <col min="15623" max="15623" width="7" style="1" customWidth="1"/>
    <col min="15624" max="15624" width="7.42578125" style="1" customWidth="1"/>
    <col min="15625" max="15625" width="9.140625" style="1"/>
    <col min="15626" max="15626" width="8.140625" style="1" customWidth="1"/>
    <col min="15627" max="15627" width="7" style="1" customWidth="1"/>
    <col min="15628" max="15628" width="9.140625" style="1"/>
    <col min="15629" max="15629" width="9.7109375" style="1" customWidth="1"/>
    <col min="15630" max="15630" width="9.28515625" style="1" customWidth="1"/>
    <col min="15631" max="15633" width="9.140625" style="1"/>
    <col min="15634" max="15634" width="10.140625" style="1" customWidth="1"/>
    <col min="15635" max="15635" width="10.5703125" style="1" customWidth="1"/>
    <col min="15636" max="15870" width="9.140625" style="1"/>
    <col min="15871" max="15871" width="6.140625" style="1" customWidth="1"/>
    <col min="15872" max="15872" width="20.7109375" style="1" customWidth="1"/>
    <col min="15873" max="15873" width="11.140625" style="1" customWidth="1"/>
    <col min="15874" max="15874" width="8" style="1" customWidth="1"/>
    <col min="15875" max="15875" width="20" style="1" customWidth="1"/>
    <col min="15876" max="15876" width="7.42578125" style="1" customWidth="1"/>
    <col min="15877" max="15877" width="6.85546875" style="1" customWidth="1"/>
    <col min="15878" max="15878" width="8.7109375" style="1" customWidth="1"/>
    <col min="15879" max="15879" width="7" style="1" customWidth="1"/>
    <col min="15880" max="15880" width="7.42578125" style="1" customWidth="1"/>
    <col min="15881" max="15881" width="9.140625" style="1"/>
    <col min="15882" max="15882" width="8.140625" style="1" customWidth="1"/>
    <col min="15883" max="15883" width="7" style="1" customWidth="1"/>
    <col min="15884" max="15884" width="9.140625" style="1"/>
    <col min="15885" max="15885" width="9.7109375" style="1" customWidth="1"/>
    <col min="15886" max="15886" width="9.28515625" style="1" customWidth="1"/>
    <col min="15887" max="15889" width="9.140625" style="1"/>
    <col min="15890" max="15890" width="10.140625" style="1" customWidth="1"/>
    <col min="15891" max="15891" width="10.5703125" style="1" customWidth="1"/>
    <col min="15892" max="16126" width="9.140625" style="1"/>
    <col min="16127" max="16127" width="6.140625" style="1" customWidth="1"/>
    <col min="16128" max="16128" width="20.7109375" style="1" customWidth="1"/>
    <col min="16129" max="16129" width="11.140625" style="1" customWidth="1"/>
    <col min="16130" max="16130" width="8" style="1" customWidth="1"/>
    <col min="16131" max="16131" width="20" style="1" customWidth="1"/>
    <col min="16132" max="16132" width="7.42578125" style="1" customWidth="1"/>
    <col min="16133" max="16133" width="6.85546875" style="1" customWidth="1"/>
    <col min="16134" max="16134" width="8.7109375" style="1" customWidth="1"/>
    <col min="16135" max="16135" width="7" style="1" customWidth="1"/>
    <col min="16136" max="16136" width="7.42578125" style="1" customWidth="1"/>
    <col min="16137" max="16137" width="9.140625" style="1"/>
    <col min="16138" max="16138" width="8.140625" style="1" customWidth="1"/>
    <col min="16139" max="16139" width="7" style="1" customWidth="1"/>
    <col min="16140" max="16140" width="9.140625" style="1"/>
    <col min="16141" max="16141" width="9.7109375" style="1" customWidth="1"/>
    <col min="16142" max="16142" width="9.28515625" style="1" customWidth="1"/>
    <col min="16143" max="16145" width="9.140625" style="1"/>
    <col min="16146" max="16146" width="10.140625" style="1" customWidth="1"/>
    <col min="16147" max="16147" width="10.5703125" style="1" customWidth="1"/>
    <col min="16148" max="16384" width="9.140625" style="1"/>
  </cols>
  <sheetData>
    <row r="1" spans="1:30" ht="20.25" x14ac:dyDescent="0.2">
      <c r="F1" s="1" t="s">
        <v>0</v>
      </c>
      <c r="H1" s="2" t="s">
        <v>1</v>
      </c>
      <c r="I1" s="3"/>
      <c r="J1" s="3"/>
      <c r="K1" s="3"/>
      <c r="L1" s="3"/>
      <c r="M1" s="3"/>
      <c r="N1" s="3"/>
      <c r="O1" s="3"/>
    </row>
    <row r="3" spans="1:30" x14ac:dyDescent="0.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6" t="s">
        <v>9</v>
      </c>
      <c r="I3" s="6"/>
      <c r="J3" s="6"/>
      <c r="K3" s="4"/>
      <c r="L3" s="6" t="s">
        <v>10</v>
      </c>
      <c r="M3" s="6"/>
      <c r="N3" s="6"/>
      <c r="O3" s="6" t="s">
        <v>11</v>
      </c>
      <c r="P3" s="6"/>
      <c r="Q3" s="6"/>
      <c r="R3" s="6"/>
    </row>
    <row r="4" spans="1:30" x14ac:dyDescent="0.2">
      <c r="A4" s="7"/>
      <c r="B4" s="7"/>
      <c r="C4" s="7"/>
      <c r="D4" s="7"/>
      <c r="E4" s="7"/>
      <c r="F4" s="8"/>
      <c r="G4" s="8"/>
      <c r="H4" s="9" t="s">
        <v>12</v>
      </c>
      <c r="I4" s="10" t="s">
        <v>13</v>
      </c>
      <c r="J4" s="9" t="s">
        <v>14</v>
      </c>
      <c r="K4" s="11"/>
      <c r="L4" s="9" t="s">
        <v>12</v>
      </c>
      <c r="M4" s="9" t="s">
        <v>15</v>
      </c>
      <c r="N4" s="9" t="s">
        <v>14</v>
      </c>
      <c r="O4" s="10" t="s">
        <v>16</v>
      </c>
      <c r="P4" s="9" t="s">
        <v>12</v>
      </c>
      <c r="Q4" s="9" t="s">
        <v>15</v>
      </c>
      <c r="R4" s="9" t="s">
        <v>14</v>
      </c>
    </row>
    <row r="5" spans="1:30" ht="47.25" x14ac:dyDescent="0.2">
      <c r="A5" s="12"/>
      <c r="B5" s="13"/>
      <c r="C5" s="12"/>
      <c r="D5" s="13"/>
      <c r="E5" s="14" t="s">
        <v>17</v>
      </c>
      <c r="F5" s="12"/>
      <c r="G5" s="12"/>
      <c r="H5" s="15">
        <f>F5*G5</f>
        <v>0</v>
      </c>
      <c r="I5" s="15"/>
      <c r="J5" s="15">
        <f>H5*I5</f>
        <v>0</v>
      </c>
      <c r="K5" s="15"/>
      <c r="L5" s="15"/>
      <c r="M5" s="15"/>
      <c r="N5" s="15">
        <f>L5*M5</f>
        <v>0</v>
      </c>
      <c r="O5" s="15"/>
      <c r="P5" s="15"/>
      <c r="Q5" s="15"/>
      <c r="R5" s="15">
        <f>P5*Q5</f>
        <v>0</v>
      </c>
      <c r="S5" s="16"/>
    </row>
    <row r="6" spans="1:30" ht="15" x14ac:dyDescent="0.2">
      <c r="A6" s="12"/>
      <c r="B6" s="13"/>
      <c r="C6" s="12"/>
      <c r="D6" s="12"/>
      <c r="E6" s="17" t="s">
        <v>18</v>
      </c>
      <c r="F6" s="12"/>
      <c r="G6" s="12"/>
      <c r="H6" s="15">
        <f>F6*G6</f>
        <v>0</v>
      </c>
      <c r="I6" s="15"/>
      <c r="J6" s="15">
        <f>H6*I6</f>
        <v>0</v>
      </c>
      <c r="K6" s="15"/>
      <c r="L6" s="15"/>
      <c r="M6" s="15"/>
      <c r="N6" s="15">
        <f>L6*M6</f>
        <v>0</v>
      </c>
      <c r="O6" s="15"/>
      <c r="P6" s="15"/>
      <c r="Q6" s="15"/>
      <c r="R6" s="15">
        <f t="shared" ref="R6:R10" si="0">P6*Q6</f>
        <v>0</v>
      </c>
      <c r="S6" s="16"/>
    </row>
    <row r="7" spans="1:30" s="24" customFormat="1" ht="90.75" customHeight="1" x14ac:dyDescent="0.2">
      <c r="A7" s="12">
        <v>1</v>
      </c>
      <c r="B7" s="18" t="s">
        <v>19</v>
      </c>
      <c r="C7" s="19">
        <v>44623</v>
      </c>
      <c r="D7" s="12"/>
      <c r="E7" s="20" t="s">
        <v>20</v>
      </c>
      <c r="F7" s="12">
        <v>2</v>
      </c>
      <c r="G7" s="12">
        <v>2</v>
      </c>
      <c r="H7" s="15">
        <f>F7*G7</f>
        <v>4</v>
      </c>
      <c r="I7" s="15">
        <v>600</v>
      </c>
      <c r="J7" s="15">
        <f>H7*I7</f>
        <v>2400</v>
      </c>
      <c r="K7" s="15" t="s">
        <v>21</v>
      </c>
      <c r="L7" s="15">
        <v>0.5</v>
      </c>
      <c r="M7" s="15">
        <v>400</v>
      </c>
      <c r="N7" s="15">
        <f>L7*M7</f>
        <v>200</v>
      </c>
      <c r="O7" s="21" t="s">
        <v>22</v>
      </c>
      <c r="P7" s="21">
        <v>2</v>
      </c>
      <c r="Q7" s="15">
        <v>246.23</v>
      </c>
      <c r="R7" s="15">
        <f>P7*Q7</f>
        <v>492.46</v>
      </c>
      <c r="S7" s="22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</row>
    <row r="8" spans="1:30" s="23" customFormat="1" ht="27.75" customHeight="1" x14ac:dyDescent="0.2">
      <c r="A8" s="12"/>
      <c r="B8" s="18"/>
      <c r="C8" s="19"/>
      <c r="D8" s="12"/>
      <c r="E8" s="20"/>
      <c r="F8" s="12"/>
      <c r="G8" s="12"/>
      <c r="H8" s="15"/>
      <c r="I8" s="15"/>
      <c r="J8" s="15"/>
      <c r="K8" s="15"/>
      <c r="L8" s="15"/>
      <c r="M8" s="15"/>
      <c r="N8" s="15"/>
      <c r="O8" s="21" t="s">
        <v>23</v>
      </c>
      <c r="P8" s="21">
        <v>0.5</v>
      </c>
      <c r="Q8" s="15">
        <v>75</v>
      </c>
      <c r="R8" s="15">
        <f>P8*Q8</f>
        <v>37.5</v>
      </c>
      <c r="S8" s="22"/>
    </row>
    <row r="9" spans="1:30" ht="101.25" customHeight="1" x14ac:dyDescent="0.2">
      <c r="A9" s="12">
        <v>2</v>
      </c>
      <c r="B9" s="18" t="s">
        <v>24</v>
      </c>
      <c r="C9" s="19">
        <v>44624</v>
      </c>
      <c r="D9" s="12"/>
      <c r="E9" s="20" t="s">
        <v>20</v>
      </c>
      <c r="F9" s="12">
        <v>1</v>
      </c>
      <c r="G9" s="12">
        <v>2</v>
      </c>
      <c r="H9" s="15">
        <f>F9*G9</f>
        <v>2</v>
      </c>
      <c r="I9" s="15">
        <v>600</v>
      </c>
      <c r="J9" s="15">
        <f>H9*I9</f>
        <v>1200</v>
      </c>
      <c r="K9" s="15" t="s">
        <v>21</v>
      </c>
      <c r="L9" s="15">
        <v>0.5</v>
      </c>
      <c r="M9" s="15">
        <v>400</v>
      </c>
      <c r="N9" s="15">
        <f>L9*M9</f>
        <v>200</v>
      </c>
      <c r="O9" s="21" t="s">
        <v>22</v>
      </c>
      <c r="P9" s="21">
        <v>1</v>
      </c>
      <c r="Q9" s="15">
        <v>246.23</v>
      </c>
      <c r="R9" s="15">
        <f t="shared" si="0"/>
        <v>246.23</v>
      </c>
      <c r="S9" s="22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</row>
    <row r="10" spans="1:30" ht="29.25" customHeight="1" x14ac:dyDescent="0.2">
      <c r="A10" s="12"/>
      <c r="B10" s="18"/>
      <c r="C10" s="19"/>
      <c r="D10" s="12"/>
      <c r="E10" s="20"/>
      <c r="F10" s="12"/>
      <c r="G10" s="12"/>
      <c r="H10" s="15"/>
      <c r="I10" s="15"/>
      <c r="J10" s="15"/>
      <c r="K10" s="15"/>
      <c r="L10" s="15"/>
      <c r="M10" s="15"/>
      <c r="N10" s="15"/>
      <c r="O10" s="21" t="s">
        <v>25</v>
      </c>
      <c r="P10" s="21">
        <v>0.2</v>
      </c>
      <c r="Q10" s="15">
        <v>75</v>
      </c>
      <c r="R10" s="15">
        <f t="shared" si="0"/>
        <v>15</v>
      </c>
      <c r="S10" s="22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</row>
    <row r="11" spans="1:30" x14ac:dyDescent="0.2">
      <c r="A11" s="12"/>
      <c r="B11" s="13"/>
      <c r="C11" s="12"/>
      <c r="D11" s="12"/>
      <c r="E11" s="25" t="s">
        <v>26</v>
      </c>
      <c r="F11" s="12"/>
      <c r="G11" s="12"/>
      <c r="H11" s="26">
        <f>SUM(H5:H9)</f>
        <v>6</v>
      </c>
      <c r="I11" s="15"/>
      <c r="J11" s="26">
        <f>SUM(J5:J9)</f>
        <v>3600</v>
      </c>
      <c r="K11" s="15"/>
      <c r="L11" s="26">
        <f>SUM(L5:L9)</f>
        <v>1</v>
      </c>
      <c r="M11" s="15"/>
      <c r="N11" s="26">
        <f>SUM(N5:N9)</f>
        <v>400</v>
      </c>
      <c r="O11" s="15"/>
      <c r="P11" s="15"/>
      <c r="Q11" s="15"/>
      <c r="R11" s="26">
        <f>SUM(R5:R9)</f>
        <v>776.19</v>
      </c>
      <c r="S11" s="16">
        <f>J11+N11+R11</f>
        <v>4776.1900000000005</v>
      </c>
      <c r="T11" s="1" t="s">
        <v>0</v>
      </c>
    </row>
    <row r="12" spans="1:30" ht="28.5" customHeight="1" x14ac:dyDescent="0.2">
      <c r="A12" s="12" t="s">
        <v>0</v>
      </c>
      <c r="B12" s="13"/>
      <c r="C12" s="12"/>
      <c r="D12" s="12"/>
      <c r="E12" s="17" t="s">
        <v>27</v>
      </c>
      <c r="F12" s="12"/>
      <c r="G12" s="12"/>
      <c r="H12" s="15">
        <f>F12*G12</f>
        <v>0</v>
      </c>
      <c r="I12" s="15"/>
      <c r="J12" s="15">
        <f>H12*I12</f>
        <v>0</v>
      </c>
      <c r="K12" s="15"/>
      <c r="L12" s="15"/>
      <c r="M12" s="15"/>
      <c r="N12" s="15">
        <f>L12*M12</f>
        <v>0</v>
      </c>
      <c r="O12" s="15"/>
      <c r="P12" s="15"/>
      <c r="Q12" s="15"/>
      <c r="R12" s="15">
        <f>P12</f>
        <v>0</v>
      </c>
      <c r="S12" s="27"/>
    </row>
    <row r="13" spans="1:30" ht="48" customHeight="1" x14ac:dyDescent="0.2">
      <c r="A13" s="12"/>
      <c r="B13" s="13"/>
      <c r="C13" s="19"/>
      <c r="D13" s="12"/>
      <c r="E13" s="17"/>
      <c r="F13" s="12"/>
      <c r="G13" s="12"/>
      <c r="H13" s="15">
        <f t="shared" ref="H13:H14" si="1">F13*G13</f>
        <v>0</v>
      </c>
      <c r="I13" s="15"/>
      <c r="J13" s="15">
        <f>H13*I13</f>
        <v>0</v>
      </c>
      <c r="K13" s="15"/>
      <c r="L13" s="15"/>
      <c r="M13" s="15"/>
      <c r="N13" s="15">
        <f t="shared" ref="N13" si="2">L13*M13</f>
        <v>0</v>
      </c>
      <c r="O13" s="15"/>
      <c r="P13" s="15"/>
      <c r="Q13" s="15"/>
      <c r="R13" s="15">
        <f>P13*Q13</f>
        <v>0</v>
      </c>
      <c r="S13" s="27"/>
    </row>
    <row r="14" spans="1:30" x14ac:dyDescent="0.2">
      <c r="A14" s="12"/>
      <c r="B14" s="13"/>
      <c r="C14" s="12"/>
      <c r="D14" s="12"/>
      <c r="E14" s="12"/>
      <c r="F14" s="12"/>
      <c r="G14" s="12"/>
      <c r="H14" s="15">
        <f t="shared" si="1"/>
        <v>0</v>
      </c>
      <c r="I14" s="15"/>
      <c r="J14" s="15">
        <f t="shared" ref="J14" si="3">H14*I14</f>
        <v>0</v>
      </c>
      <c r="K14" s="15"/>
      <c r="L14" s="15"/>
      <c r="M14" s="15"/>
      <c r="N14" s="15">
        <f>L14*M14</f>
        <v>0</v>
      </c>
      <c r="O14" s="15"/>
      <c r="P14" s="15"/>
      <c r="Q14" s="15"/>
      <c r="R14" s="15">
        <f t="shared" ref="R14" si="4">P14*Q14</f>
        <v>0</v>
      </c>
      <c r="S14" s="16"/>
    </row>
    <row r="15" spans="1:30" x14ac:dyDescent="0.2">
      <c r="A15" s="12"/>
      <c r="B15" s="13"/>
      <c r="C15" s="12"/>
      <c r="D15" s="12"/>
      <c r="E15" s="25" t="s">
        <v>26</v>
      </c>
      <c r="F15" s="12"/>
      <c r="G15" s="12"/>
      <c r="H15" s="26">
        <f>SUM(H12:H14)</f>
        <v>0</v>
      </c>
      <c r="I15" s="15"/>
      <c r="J15" s="26">
        <f>SUM(J12:J14)</f>
        <v>0</v>
      </c>
      <c r="K15" s="15"/>
      <c r="L15" s="26">
        <f>SUM(L12:L14)</f>
        <v>0</v>
      </c>
      <c r="M15" s="15"/>
      <c r="N15" s="26">
        <f>SUM(N12:N14)</f>
        <v>0</v>
      </c>
      <c r="O15" s="15"/>
      <c r="P15" s="15"/>
      <c r="Q15" s="15"/>
      <c r="R15" s="26">
        <f>SUM(R12:R14)</f>
        <v>0</v>
      </c>
      <c r="S15" s="16">
        <f>J15+N15+R15</f>
        <v>0</v>
      </c>
    </row>
    <row r="16" spans="1:30" ht="21.75" customHeight="1" x14ac:dyDescent="0.2">
      <c r="A16" s="12"/>
      <c r="B16" s="13"/>
      <c r="C16" s="12"/>
      <c r="D16" s="12"/>
      <c r="E16" s="17" t="s">
        <v>28</v>
      </c>
      <c r="F16" s="12"/>
      <c r="G16" s="12"/>
      <c r="H16" s="15">
        <f>F16*G16</f>
        <v>0</v>
      </c>
      <c r="I16" s="15"/>
      <c r="J16" s="15">
        <f>H16*I16</f>
        <v>0</v>
      </c>
      <c r="K16" s="15"/>
      <c r="L16" s="15"/>
      <c r="M16" s="15"/>
      <c r="N16" s="15">
        <f>L16*M16</f>
        <v>0</v>
      </c>
      <c r="O16" s="15"/>
      <c r="P16" s="15"/>
      <c r="Q16" s="15"/>
      <c r="R16" s="15">
        <f>P16*Q16</f>
        <v>0</v>
      </c>
      <c r="S16" s="27"/>
    </row>
    <row r="17" spans="1:19" ht="55.5" customHeight="1" x14ac:dyDescent="0.2">
      <c r="A17" s="12">
        <v>1</v>
      </c>
      <c r="B17" s="18" t="s">
        <v>29</v>
      </c>
      <c r="C17" s="19">
        <v>44627</v>
      </c>
      <c r="D17" s="12"/>
      <c r="E17" s="28" t="s">
        <v>30</v>
      </c>
      <c r="F17" s="12">
        <v>1</v>
      </c>
      <c r="G17" s="12">
        <v>1</v>
      </c>
      <c r="H17" s="15">
        <f>F17*G17</f>
        <v>1</v>
      </c>
      <c r="I17" s="15">
        <v>600</v>
      </c>
      <c r="J17" s="15">
        <f>H17*I17</f>
        <v>600</v>
      </c>
      <c r="K17" s="15" t="s">
        <v>21</v>
      </c>
      <c r="L17" s="15">
        <v>0.5</v>
      </c>
      <c r="M17" s="15">
        <v>400</v>
      </c>
      <c r="N17" s="15">
        <f>L17*M17</f>
        <v>200</v>
      </c>
      <c r="O17" s="15" t="s">
        <v>31</v>
      </c>
      <c r="P17" s="15">
        <v>0.5</v>
      </c>
      <c r="Q17" s="15">
        <v>62.24</v>
      </c>
      <c r="R17" s="15">
        <f>P17*Q17</f>
        <v>31.12</v>
      </c>
      <c r="S17" s="27"/>
    </row>
    <row r="18" spans="1:19" ht="55.5" customHeight="1" x14ac:dyDescent="0.2">
      <c r="A18" s="12"/>
      <c r="B18" s="18"/>
      <c r="C18" s="19"/>
      <c r="D18" s="12"/>
      <c r="E18" s="28"/>
      <c r="F18" s="12"/>
      <c r="G18" s="12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27"/>
    </row>
    <row r="19" spans="1:19" ht="51" x14ac:dyDescent="0.2">
      <c r="A19" s="12" t="s">
        <v>32</v>
      </c>
      <c r="B19" s="18" t="s">
        <v>33</v>
      </c>
      <c r="C19" s="19">
        <v>44648</v>
      </c>
      <c r="D19" s="12"/>
      <c r="E19" s="28" t="s">
        <v>34</v>
      </c>
      <c r="F19" s="12">
        <v>1</v>
      </c>
      <c r="G19" s="12">
        <v>1</v>
      </c>
      <c r="H19" s="15">
        <f>F19*G19</f>
        <v>1</v>
      </c>
      <c r="I19" s="15">
        <v>600</v>
      </c>
      <c r="J19" s="15">
        <f t="shared" ref="J19:J20" si="5">H19*I19</f>
        <v>600</v>
      </c>
      <c r="K19" s="15" t="s">
        <v>35</v>
      </c>
      <c r="L19" s="15">
        <v>0.5</v>
      </c>
      <c r="M19" s="15">
        <v>400</v>
      </c>
      <c r="N19" s="15">
        <f>L19*M19</f>
        <v>200</v>
      </c>
      <c r="O19" s="21" t="s">
        <v>36</v>
      </c>
      <c r="P19" s="15">
        <v>1</v>
      </c>
      <c r="Q19" s="15">
        <v>281.56</v>
      </c>
      <c r="R19" s="15">
        <f t="shared" ref="R19:R21" si="6">P19*Q19</f>
        <v>281.56</v>
      </c>
      <c r="S19" s="27"/>
    </row>
    <row r="20" spans="1:19" x14ac:dyDescent="0.2">
      <c r="A20" s="12"/>
      <c r="B20" s="13"/>
      <c r="C20" s="12"/>
      <c r="D20" s="12"/>
      <c r="E20" s="12"/>
      <c r="F20" s="12"/>
      <c r="G20" s="12"/>
      <c r="H20" s="15">
        <f>F20*G20</f>
        <v>0</v>
      </c>
      <c r="I20" s="15"/>
      <c r="J20" s="15">
        <f t="shared" si="5"/>
        <v>0</v>
      </c>
      <c r="K20" s="15"/>
      <c r="L20" s="15"/>
      <c r="M20" s="15"/>
      <c r="N20" s="15">
        <f>L20*M20</f>
        <v>0</v>
      </c>
      <c r="O20" s="15" t="s">
        <v>31</v>
      </c>
      <c r="P20" s="15">
        <v>0.5</v>
      </c>
      <c r="Q20" s="15">
        <v>62.24</v>
      </c>
      <c r="R20" s="15">
        <f t="shared" si="6"/>
        <v>31.12</v>
      </c>
      <c r="S20" s="27"/>
    </row>
    <row r="21" spans="1:19" x14ac:dyDescent="0.2">
      <c r="A21" s="12"/>
      <c r="B21" s="13"/>
      <c r="C21" s="12"/>
      <c r="D21" s="12"/>
      <c r="E21" s="12"/>
      <c r="F21" s="12"/>
      <c r="G21" s="12"/>
      <c r="H21" s="15"/>
      <c r="I21" s="15"/>
      <c r="J21" s="15"/>
      <c r="K21" s="15"/>
      <c r="L21" s="15"/>
      <c r="M21" s="15"/>
      <c r="N21" s="15"/>
      <c r="O21" s="15" t="s">
        <v>37</v>
      </c>
      <c r="P21" s="15">
        <v>2</v>
      </c>
      <c r="Q21" s="15">
        <v>0.8</v>
      </c>
      <c r="R21" s="15">
        <f t="shared" si="6"/>
        <v>1.6</v>
      </c>
      <c r="S21" s="27"/>
    </row>
    <row r="22" spans="1:19" x14ac:dyDescent="0.2">
      <c r="A22" s="12"/>
      <c r="B22" s="13"/>
      <c r="C22" s="12"/>
      <c r="D22" s="12"/>
      <c r="E22" s="12"/>
      <c r="F22" s="12"/>
      <c r="G22" s="12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27"/>
    </row>
    <row r="23" spans="1:19" x14ac:dyDescent="0.2">
      <c r="A23" s="12"/>
      <c r="B23" s="13"/>
      <c r="C23" s="12"/>
      <c r="D23" s="12"/>
      <c r="E23" s="12"/>
      <c r="F23" s="12"/>
      <c r="G23" s="12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27"/>
    </row>
    <row r="24" spans="1:19" x14ac:dyDescent="0.2">
      <c r="A24" s="12"/>
      <c r="B24" s="13"/>
      <c r="C24" s="12"/>
      <c r="D24" s="12"/>
      <c r="E24" s="25" t="s">
        <v>26</v>
      </c>
      <c r="F24" s="12"/>
      <c r="G24" s="12"/>
      <c r="H24" s="26">
        <f>SUM(H16:H20)</f>
        <v>2</v>
      </c>
      <c r="I24" s="15"/>
      <c r="J24" s="26">
        <f>SUM(J17:J20)</f>
        <v>1200</v>
      </c>
      <c r="K24" s="15"/>
      <c r="L24" s="26">
        <f>SUM(L16:L20)</f>
        <v>1</v>
      </c>
      <c r="M24" s="15"/>
      <c r="N24" s="26">
        <f>SUM(N16:N20)</f>
        <v>400</v>
      </c>
      <c r="O24" s="15"/>
      <c r="P24" s="15"/>
      <c r="Q24" s="15"/>
      <c r="R24" s="26">
        <f>SUM(R16:R21)</f>
        <v>345.40000000000003</v>
      </c>
      <c r="S24" s="16">
        <f>J24+N24+R24</f>
        <v>1945.4</v>
      </c>
    </row>
    <row r="25" spans="1:19" x14ac:dyDescent="0.2">
      <c r="A25" s="12"/>
      <c r="B25" s="13"/>
      <c r="C25" s="12"/>
      <c r="D25" s="12"/>
      <c r="E25" s="25" t="s">
        <v>26</v>
      </c>
      <c r="F25" s="12"/>
      <c r="G25" s="12"/>
      <c r="H25" s="26">
        <f>H11+H15+H24</f>
        <v>8</v>
      </c>
      <c r="I25" s="15"/>
      <c r="J25" s="26">
        <f>J11+J15+J24</f>
        <v>4800</v>
      </c>
      <c r="K25" s="15"/>
      <c r="L25" s="26">
        <f>L11+L15+L24</f>
        <v>2</v>
      </c>
      <c r="M25" s="15"/>
      <c r="N25" s="26">
        <f>N11+N15+N24</f>
        <v>800</v>
      </c>
      <c r="O25" s="15"/>
      <c r="P25" s="15"/>
      <c r="Q25" s="15"/>
      <c r="R25" s="26">
        <f>R11+R15+R24</f>
        <v>1121.5900000000001</v>
      </c>
      <c r="S25" s="26">
        <f>SUM(S5:S24)</f>
        <v>6721.59</v>
      </c>
    </row>
    <row r="26" spans="1:19" x14ac:dyDescent="0.2">
      <c r="C26" s="23"/>
      <c r="R26" s="29">
        <f>J25+N25+R25</f>
        <v>6721.59</v>
      </c>
      <c r="S26" s="29" t="s">
        <v>0</v>
      </c>
    </row>
    <row r="28" spans="1:19" ht="20.25" x14ac:dyDescent="0.2">
      <c r="F28" s="1" t="s">
        <v>0</v>
      </c>
      <c r="G28" s="2" t="s">
        <v>38</v>
      </c>
      <c r="H28" s="2"/>
      <c r="I28" s="2"/>
      <c r="J28" s="2"/>
      <c r="K28" s="2"/>
      <c r="L28" s="2"/>
      <c r="M28" s="2"/>
      <c r="N28" s="2"/>
      <c r="O28" s="2"/>
    </row>
    <row r="30" spans="1:19" x14ac:dyDescent="0.2">
      <c r="A30" s="4" t="s">
        <v>2</v>
      </c>
      <c r="B30" s="4" t="s">
        <v>3</v>
      </c>
      <c r="C30" s="4" t="s">
        <v>4</v>
      </c>
      <c r="D30" s="4" t="s">
        <v>5</v>
      </c>
      <c r="E30" s="4" t="s">
        <v>6</v>
      </c>
      <c r="F30" s="5" t="s">
        <v>7</v>
      </c>
      <c r="G30" s="5" t="s">
        <v>8</v>
      </c>
      <c r="H30" s="6" t="s">
        <v>9</v>
      </c>
      <c r="I30" s="6"/>
      <c r="J30" s="6"/>
      <c r="K30" s="4"/>
      <c r="L30" s="6" t="s">
        <v>10</v>
      </c>
      <c r="M30" s="6"/>
      <c r="N30" s="6"/>
      <c r="O30" s="6" t="s">
        <v>39</v>
      </c>
      <c r="P30" s="6"/>
      <c r="Q30" s="6"/>
      <c r="R30" s="6"/>
    </row>
    <row r="31" spans="1:19" x14ac:dyDescent="0.2">
      <c r="A31" s="7"/>
      <c r="B31" s="7"/>
      <c r="C31" s="7"/>
      <c r="D31" s="7"/>
      <c r="E31" s="7"/>
      <c r="F31" s="8"/>
      <c r="G31" s="8"/>
      <c r="H31" s="9" t="s">
        <v>12</v>
      </c>
      <c r="I31" s="10" t="s">
        <v>13</v>
      </c>
      <c r="J31" s="9" t="s">
        <v>14</v>
      </c>
      <c r="K31" s="11"/>
      <c r="L31" s="9" t="s">
        <v>12</v>
      </c>
      <c r="M31" s="9" t="s">
        <v>15</v>
      </c>
      <c r="N31" s="9" t="s">
        <v>14</v>
      </c>
      <c r="O31" s="10" t="s">
        <v>16</v>
      </c>
      <c r="P31" s="9" t="s">
        <v>12</v>
      </c>
      <c r="Q31" s="9" t="s">
        <v>15</v>
      </c>
      <c r="R31" s="9" t="s">
        <v>14</v>
      </c>
    </row>
    <row r="32" spans="1:19" ht="47.25" x14ac:dyDescent="0.2">
      <c r="A32" s="12"/>
      <c r="B32" s="13"/>
      <c r="C32" s="12"/>
      <c r="D32" s="13"/>
      <c r="E32" s="14" t="s">
        <v>17</v>
      </c>
      <c r="F32" s="12"/>
      <c r="G32" s="12"/>
      <c r="H32" s="15">
        <f>F32*G32</f>
        <v>0</v>
      </c>
      <c r="I32" s="15"/>
      <c r="J32" s="15">
        <f>H32*I32</f>
        <v>0</v>
      </c>
      <c r="K32" s="15"/>
      <c r="L32" s="15"/>
      <c r="M32" s="15"/>
      <c r="N32" s="15">
        <f>L32*M32</f>
        <v>0</v>
      </c>
      <c r="O32" s="15"/>
      <c r="P32" s="15"/>
      <c r="Q32" s="15"/>
      <c r="R32" s="15">
        <f>P32*Q32</f>
        <v>0</v>
      </c>
      <c r="S32" s="16"/>
    </row>
    <row r="33" spans="1:19" ht="15" x14ac:dyDescent="0.2">
      <c r="A33" s="12"/>
      <c r="B33" s="13"/>
      <c r="C33" s="12"/>
      <c r="D33" s="12"/>
      <c r="E33" s="17" t="s">
        <v>18</v>
      </c>
      <c r="F33" s="12"/>
      <c r="G33" s="12"/>
      <c r="H33" s="15">
        <f>F33*G33</f>
        <v>0</v>
      </c>
      <c r="I33" s="15"/>
      <c r="J33" s="15">
        <f>H33*I33</f>
        <v>0</v>
      </c>
      <c r="K33" s="15"/>
      <c r="L33" s="15"/>
      <c r="M33" s="15"/>
      <c r="N33" s="15">
        <f>L33*M33</f>
        <v>0</v>
      </c>
      <c r="O33" s="15"/>
      <c r="P33" s="15"/>
      <c r="Q33" s="15"/>
      <c r="R33" s="15">
        <f t="shared" ref="R33:R69" si="7">P33*Q33</f>
        <v>0</v>
      </c>
      <c r="S33" s="16"/>
    </row>
    <row r="34" spans="1:19" ht="25.5" x14ac:dyDescent="0.2">
      <c r="A34" s="12">
        <v>1</v>
      </c>
      <c r="B34" s="13" t="s">
        <v>40</v>
      </c>
      <c r="C34" s="19">
        <v>44652</v>
      </c>
      <c r="D34" s="12"/>
      <c r="E34" s="17" t="s">
        <v>41</v>
      </c>
      <c r="F34" s="12">
        <v>16.670000000000002</v>
      </c>
      <c r="G34" s="12">
        <v>3</v>
      </c>
      <c r="H34" s="15">
        <v>50</v>
      </c>
      <c r="I34" s="15">
        <v>600</v>
      </c>
      <c r="J34" s="15">
        <f>H34*I34</f>
        <v>30000</v>
      </c>
      <c r="K34" s="15" t="s">
        <v>42</v>
      </c>
      <c r="L34" s="15">
        <v>3</v>
      </c>
      <c r="M34" s="15">
        <v>450</v>
      </c>
      <c r="N34" s="15">
        <f>L34*M34</f>
        <v>1350</v>
      </c>
      <c r="O34" s="15" t="s">
        <v>43</v>
      </c>
      <c r="P34" s="15">
        <v>39</v>
      </c>
      <c r="Q34" s="15">
        <v>112.5</v>
      </c>
      <c r="R34" s="15">
        <f>P34*Q34</f>
        <v>4387.5</v>
      </c>
      <c r="S34" s="16"/>
    </row>
    <row r="35" spans="1:19" ht="15" x14ac:dyDescent="0.2">
      <c r="A35" s="12"/>
      <c r="B35" s="13"/>
      <c r="C35" s="12"/>
      <c r="D35" s="12"/>
      <c r="E35" s="17"/>
      <c r="F35" s="12"/>
      <c r="G35" s="12"/>
      <c r="H35" s="15"/>
      <c r="I35" s="15"/>
      <c r="J35" s="15"/>
      <c r="K35" s="15"/>
      <c r="L35" s="15"/>
      <c r="M35" s="15"/>
      <c r="N35" s="15"/>
      <c r="O35" s="15" t="s">
        <v>44</v>
      </c>
      <c r="P35" s="15">
        <v>4</v>
      </c>
      <c r="Q35" s="15">
        <v>75</v>
      </c>
      <c r="R35" s="15">
        <f t="shared" ref="R35:R66" si="8">P35*Q35</f>
        <v>300</v>
      </c>
      <c r="S35" s="16"/>
    </row>
    <row r="36" spans="1:19" ht="15" x14ac:dyDescent="0.2">
      <c r="A36" s="12"/>
      <c r="B36" s="13"/>
      <c r="C36" s="12"/>
      <c r="D36" s="12"/>
      <c r="E36" s="17"/>
      <c r="F36" s="12"/>
      <c r="G36" s="12"/>
      <c r="H36" s="15"/>
      <c r="I36" s="15"/>
      <c r="J36" s="15"/>
      <c r="K36" s="15"/>
      <c r="L36" s="15"/>
      <c r="M36" s="15"/>
      <c r="N36" s="15"/>
      <c r="O36" s="15" t="s">
        <v>45</v>
      </c>
      <c r="P36" s="15">
        <v>5</v>
      </c>
      <c r="Q36" s="15">
        <v>44.5</v>
      </c>
      <c r="R36" s="15">
        <f t="shared" si="8"/>
        <v>222.5</v>
      </c>
      <c r="S36" s="16"/>
    </row>
    <row r="37" spans="1:19" ht="15" x14ac:dyDescent="0.2">
      <c r="A37" s="12"/>
      <c r="B37" s="13"/>
      <c r="C37" s="12"/>
      <c r="D37" s="12"/>
      <c r="E37" s="17"/>
      <c r="F37" s="12"/>
      <c r="G37" s="12"/>
      <c r="H37" s="15"/>
      <c r="I37" s="15"/>
      <c r="J37" s="15"/>
      <c r="K37" s="15"/>
      <c r="L37" s="15"/>
      <c r="M37" s="15"/>
      <c r="N37" s="15"/>
      <c r="O37" s="15" t="s">
        <v>46</v>
      </c>
      <c r="P37" s="15">
        <v>2</v>
      </c>
      <c r="Q37" s="15">
        <v>23</v>
      </c>
      <c r="R37" s="15">
        <f t="shared" si="8"/>
        <v>46</v>
      </c>
      <c r="S37" s="16"/>
    </row>
    <row r="38" spans="1:19" ht="15" x14ac:dyDescent="0.2">
      <c r="A38" s="12"/>
      <c r="B38" s="13"/>
      <c r="C38" s="12"/>
      <c r="D38" s="12"/>
      <c r="E38" s="17"/>
      <c r="F38" s="12"/>
      <c r="G38" s="12"/>
      <c r="H38" s="15"/>
      <c r="I38" s="15"/>
      <c r="J38" s="15"/>
      <c r="K38" s="15"/>
      <c r="L38" s="15"/>
      <c r="M38" s="15"/>
      <c r="N38" s="15"/>
      <c r="O38" s="15" t="s">
        <v>47</v>
      </c>
      <c r="P38" s="15">
        <v>46</v>
      </c>
      <c r="Q38" s="15">
        <v>40</v>
      </c>
      <c r="R38" s="15">
        <f t="shared" si="8"/>
        <v>1840</v>
      </c>
      <c r="S38" s="16"/>
    </row>
    <row r="39" spans="1:19" ht="15" x14ac:dyDescent="0.2">
      <c r="A39" s="12"/>
      <c r="B39" s="13"/>
      <c r="C39" s="12"/>
      <c r="D39" s="12"/>
      <c r="E39" s="17"/>
      <c r="F39" s="12"/>
      <c r="G39" s="12"/>
      <c r="H39" s="15"/>
      <c r="I39" s="15"/>
      <c r="J39" s="15"/>
      <c r="K39" s="15"/>
      <c r="L39" s="15"/>
      <c r="M39" s="15"/>
      <c r="N39" s="15"/>
      <c r="O39" s="15" t="s">
        <v>48</v>
      </c>
      <c r="P39" s="15">
        <v>1</v>
      </c>
      <c r="Q39" s="15">
        <v>44</v>
      </c>
      <c r="R39" s="15">
        <f t="shared" si="8"/>
        <v>44</v>
      </c>
      <c r="S39" s="16"/>
    </row>
    <row r="40" spans="1:19" ht="15" x14ac:dyDescent="0.2">
      <c r="A40" s="12"/>
      <c r="B40" s="13"/>
      <c r="C40" s="12"/>
      <c r="D40" s="12"/>
      <c r="E40" s="17"/>
      <c r="F40" s="12"/>
      <c r="G40" s="12"/>
      <c r="H40" s="15"/>
      <c r="I40" s="15"/>
      <c r="J40" s="15"/>
      <c r="K40" s="15"/>
      <c r="L40" s="15"/>
      <c r="M40" s="15"/>
      <c r="N40" s="15"/>
      <c r="O40" s="15" t="s">
        <v>48</v>
      </c>
      <c r="P40" s="15">
        <v>19</v>
      </c>
      <c r="Q40" s="15">
        <v>47</v>
      </c>
      <c r="R40" s="15">
        <f t="shared" si="8"/>
        <v>893</v>
      </c>
      <c r="S40" s="16"/>
    </row>
    <row r="41" spans="1:19" ht="15" x14ac:dyDescent="0.2">
      <c r="A41" s="12"/>
      <c r="B41" s="13"/>
      <c r="C41" s="12"/>
      <c r="D41" s="12"/>
      <c r="E41" s="17"/>
      <c r="F41" s="12"/>
      <c r="G41" s="12"/>
      <c r="H41" s="15"/>
      <c r="I41" s="15"/>
      <c r="J41" s="15"/>
      <c r="K41" s="15"/>
      <c r="L41" s="15"/>
      <c r="M41" s="15"/>
      <c r="N41" s="15"/>
      <c r="O41" s="15" t="s">
        <v>49</v>
      </c>
      <c r="P41" s="15">
        <v>3</v>
      </c>
      <c r="Q41" s="15">
        <v>54</v>
      </c>
      <c r="R41" s="15">
        <f t="shared" si="8"/>
        <v>162</v>
      </c>
      <c r="S41" s="16"/>
    </row>
    <row r="42" spans="1:19" ht="15" x14ac:dyDescent="0.2">
      <c r="A42" s="12"/>
      <c r="B42" s="13"/>
      <c r="C42" s="12"/>
      <c r="D42" s="12"/>
      <c r="E42" s="17"/>
      <c r="F42" s="12"/>
      <c r="G42" s="12"/>
      <c r="H42" s="15"/>
      <c r="I42" s="15"/>
      <c r="J42" s="15"/>
      <c r="K42" s="15"/>
      <c r="L42" s="15"/>
      <c r="M42" s="15"/>
      <c r="N42" s="15"/>
      <c r="O42" s="15" t="s">
        <v>50</v>
      </c>
      <c r="P42" s="15">
        <v>1</v>
      </c>
      <c r="Q42" s="15">
        <v>255</v>
      </c>
      <c r="R42" s="15">
        <f t="shared" si="8"/>
        <v>255</v>
      </c>
      <c r="S42" s="16"/>
    </row>
    <row r="43" spans="1:19" ht="15" x14ac:dyDescent="0.2">
      <c r="A43" s="12"/>
      <c r="B43" s="13"/>
      <c r="C43" s="12"/>
      <c r="D43" s="12"/>
      <c r="E43" s="17"/>
      <c r="F43" s="12"/>
      <c r="G43" s="12"/>
      <c r="H43" s="15"/>
      <c r="I43" s="15"/>
      <c r="J43" s="15"/>
      <c r="K43" s="15"/>
      <c r="L43" s="15"/>
      <c r="M43" s="15"/>
      <c r="N43" s="15"/>
      <c r="O43" s="15" t="s">
        <v>51</v>
      </c>
      <c r="P43" s="15">
        <v>3</v>
      </c>
      <c r="Q43" s="15">
        <v>435</v>
      </c>
      <c r="R43" s="15">
        <f t="shared" si="8"/>
        <v>1305</v>
      </c>
      <c r="S43" s="16"/>
    </row>
    <row r="44" spans="1:19" ht="15" x14ac:dyDescent="0.2">
      <c r="A44" s="12"/>
      <c r="B44" s="13"/>
      <c r="C44" s="12"/>
      <c r="D44" s="12"/>
      <c r="E44" s="17"/>
      <c r="F44" s="12"/>
      <c r="G44" s="12"/>
      <c r="H44" s="15"/>
      <c r="I44" s="15"/>
      <c r="J44" s="15"/>
      <c r="K44" s="15"/>
      <c r="L44" s="15"/>
      <c r="M44" s="15"/>
      <c r="N44" s="15"/>
      <c r="O44" s="15" t="s">
        <v>52</v>
      </c>
      <c r="P44" s="15">
        <v>9</v>
      </c>
      <c r="Q44" s="15">
        <v>48</v>
      </c>
      <c r="R44" s="15">
        <f t="shared" si="8"/>
        <v>432</v>
      </c>
      <c r="S44" s="16"/>
    </row>
    <row r="45" spans="1:19" ht="15" x14ac:dyDescent="0.2">
      <c r="A45" s="12"/>
      <c r="B45" s="13"/>
      <c r="C45" s="12"/>
      <c r="D45" s="12"/>
      <c r="E45" s="17"/>
      <c r="F45" s="12"/>
      <c r="G45" s="12"/>
      <c r="H45" s="15"/>
      <c r="I45" s="15"/>
      <c r="J45" s="15"/>
      <c r="K45" s="15"/>
      <c r="L45" s="15"/>
      <c r="M45" s="15"/>
      <c r="N45" s="15"/>
      <c r="O45" s="15" t="s">
        <v>53</v>
      </c>
      <c r="P45" s="15">
        <v>12</v>
      </c>
      <c r="Q45" s="15">
        <v>254</v>
      </c>
      <c r="R45" s="15">
        <f t="shared" si="8"/>
        <v>3048</v>
      </c>
      <c r="S45" s="16"/>
    </row>
    <row r="46" spans="1:19" ht="15" x14ac:dyDescent="0.2">
      <c r="A46" s="12"/>
      <c r="B46" s="13"/>
      <c r="C46" s="12"/>
      <c r="D46" s="12"/>
      <c r="E46" s="17"/>
      <c r="F46" s="12"/>
      <c r="G46" s="12"/>
      <c r="H46" s="15"/>
      <c r="I46" s="15"/>
      <c r="J46" s="15"/>
      <c r="K46" s="15"/>
      <c r="L46" s="15"/>
      <c r="M46" s="15"/>
      <c r="N46" s="15"/>
      <c r="O46" s="15" t="s">
        <v>54</v>
      </c>
      <c r="P46" s="15">
        <v>2</v>
      </c>
      <c r="Q46" s="15">
        <v>19</v>
      </c>
      <c r="R46" s="15">
        <f t="shared" si="8"/>
        <v>38</v>
      </c>
      <c r="S46" s="16"/>
    </row>
    <row r="47" spans="1:19" ht="15" x14ac:dyDescent="0.2">
      <c r="A47" s="12"/>
      <c r="B47" s="13"/>
      <c r="C47" s="12"/>
      <c r="D47" s="12"/>
      <c r="E47" s="17"/>
      <c r="F47" s="12"/>
      <c r="G47" s="12"/>
      <c r="H47" s="15"/>
      <c r="I47" s="15"/>
      <c r="J47" s="15"/>
      <c r="K47" s="15"/>
      <c r="L47" s="15"/>
      <c r="M47" s="15"/>
      <c r="N47" s="15"/>
      <c r="O47" s="15" t="s">
        <v>50</v>
      </c>
      <c r="P47" s="15">
        <v>2</v>
      </c>
      <c r="Q47" s="15">
        <v>405</v>
      </c>
      <c r="R47" s="15">
        <f t="shared" si="8"/>
        <v>810</v>
      </c>
      <c r="S47" s="16"/>
    </row>
    <row r="48" spans="1:19" ht="15" x14ac:dyDescent="0.2">
      <c r="A48" s="12"/>
      <c r="B48" s="13"/>
      <c r="C48" s="12"/>
      <c r="D48" s="12"/>
      <c r="E48" s="17"/>
      <c r="F48" s="12"/>
      <c r="G48" s="12"/>
      <c r="H48" s="15"/>
      <c r="I48" s="15"/>
      <c r="J48" s="15"/>
      <c r="K48" s="15"/>
      <c r="L48" s="15"/>
      <c r="M48" s="15"/>
      <c r="N48" s="15"/>
      <c r="O48" s="15" t="s">
        <v>55</v>
      </c>
      <c r="P48" s="15">
        <v>5</v>
      </c>
      <c r="Q48" s="15">
        <v>95</v>
      </c>
      <c r="R48" s="15">
        <f t="shared" si="8"/>
        <v>475</v>
      </c>
      <c r="S48" s="16"/>
    </row>
    <row r="49" spans="1:19" ht="15" x14ac:dyDescent="0.2">
      <c r="A49" s="12"/>
      <c r="B49" s="13"/>
      <c r="C49" s="12"/>
      <c r="D49" s="12"/>
      <c r="E49" s="17"/>
      <c r="F49" s="12"/>
      <c r="G49" s="12"/>
      <c r="H49" s="15"/>
      <c r="I49" s="15"/>
      <c r="J49" s="15"/>
      <c r="K49" s="15"/>
      <c r="L49" s="15"/>
      <c r="M49" s="15"/>
      <c r="N49" s="15"/>
      <c r="O49" s="15" t="s">
        <v>56</v>
      </c>
      <c r="P49" s="15">
        <v>2.5</v>
      </c>
      <c r="Q49" s="15">
        <v>203</v>
      </c>
      <c r="R49" s="15">
        <f t="shared" si="8"/>
        <v>507.5</v>
      </c>
      <c r="S49" s="16"/>
    </row>
    <row r="50" spans="1:19" ht="15" x14ac:dyDescent="0.2">
      <c r="A50" s="12"/>
      <c r="B50" s="13"/>
      <c r="C50" s="12"/>
      <c r="D50" s="12"/>
      <c r="E50" s="17"/>
      <c r="F50" s="12"/>
      <c r="G50" s="12"/>
      <c r="H50" s="15"/>
      <c r="I50" s="15"/>
      <c r="J50" s="15"/>
      <c r="K50" s="15"/>
      <c r="L50" s="15"/>
      <c r="M50" s="15"/>
      <c r="N50" s="15"/>
      <c r="O50" s="15" t="s">
        <v>57</v>
      </c>
      <c r="P50" s="15">
        <v>1</v>
      </c>
      <c r="Q50" s="15">
        <v>385</v>
      </c>
      <c r="R50" s="15">
        <f t="shared" si="8"/>
        <v>385</v>
      </c>
      <c r="S50" s="16"/>
    </row>
    <row r="51" spans="1:19" ht="15" x14ac:dyDescent="0.2">
      <c r="A51" s="12"/>
      <c r="B51" s="13"/>
      <c r="C51" s="12"/>
      <c r="D51" s="12"/>
      <c r="E51" s="17"/>
      <c r="F51" s="12"/>
      <c r="G51" s="12"/>
      <c r="H51" s="15"/>
      <c r="I51" s="15"/>
      <c r="J51" s="15"/>
      <c r="K51" s="15"/>
      <c r="L51" s="15"/>
      <c r="M51" s="15"/>
      <c r="N51" s="15"/>
      <c r="O51" s="15" t="s">
        <v>58</v>
      </c>
      <c r="P51" s="15">
        <v>28</v>
      </c>
      <c r="Q51" s="15">
        <v>270</v>
      </c>
      <c r="R51" s="15">
        <f t="shared" si="8"/>
        <v>7560</v>
      </c>
      <c r="S51" s="16"/>
    </row>
    <row r="52" spans="1:19" ht="15" x14ac:dyDescent="0.2">
      <c r="A52" s="12"/>
      <c r="B52" s="13"/>
      <c r="C52" s="12"/>
      <c r="D52" s="12"/>
      <c r="E52" s="17"/>
      <c r="F52" s="12"/>
      <c r="G52" s="12"/>
      <c r="H52" s="15"/>
      <c r="I52" s="15"/>
      <c r="J52" s="15"/>
      <c r="K52" s="15"/>
      <c r="L52" s="15"/>
      <c r="M52" s="15"/>
      <c r="N52" s="15"/>
      <c r="O52" s="15" t="s">
        <v>53</v>
      </c>
      <c r="P52" s="1">
        <v>10</v>
      </c>
      <c r="Q52" s="15">
        <v>134</v>
      </c>
      <c r="R52" s="15">
        <f t="shared" si="8"/>
        <v>1340</v>
      </c>
      <c r="S52" s="16"/>
    </row>
    <row r="53" spans="1:19" ht="15" x14ac:dyDescent="0.2">
      <c r="A53" s="12"/>
      <c r="B53" s="13"/>
      <c r="C53" s="12"/>
      <c r="D53" s="12"/>
      <c r="E53" s="17"/>
      <c r="F53" s="12"/>
      <c r="G53" s="12"/>
      <c r="H53" s="15"/>
      <c r="I53" s="15"/>
      <c r="J53" s="15"/>
      <c r="K53" s="15"/>
      <c r="L53" s="15"/>
      <c r="M53" s="15"/>
      <c r="N53" s="15"/>
      <c r="O53" s="15" t="s">
        <v>51</v>
      </c>
      <c r="P53" s="15">
        <v>15</v>
      </c>
      <c r="Q53" s="15">
        <v>74</v>
      </c>
      <c r="R53" s="15">
        <f t="shared" si="8"/>
        <v>1110</v>
      </c>
      <c r="S53" s="16"/>
    </row>
    <row r="54" spans="1:19" ht="15" x14ac:dyDescent="0.2">
      <c r="A54" s="12"/>
      <c r="B54" s="13"/>
      <c r="C54" s="12"/>
      <c r="D54" s="12"/>
      <c r="E54" s="17"/>
      <c r="F54" s="12"/>
      <c r="G54" s="12"/>
      <c r="H54" s="15"/>
      <c r="I54" s="15"/>
      <c r="J54" s="15"/>
      <c r="K54" s="15"/>
      <c r="L54" s="15"/>
      <c r="M54" s="15"/>
      <c r="N54" s="15"/>
      <c r="O54" s="15" t="s">
        <v>59</v>
      </c>
      <c r="P54" s="15">
        <v>5</v>
      </c>
      <c r="Q54" s="15">
        <v>31</v>
      </c>
      <c r="R54" s="15">
        <f t="shared" si="8"/>
        <v>155</v>
      </c>
      <c r="S54" s="16"/>
    </row>
    <row r="55" spans="1:19" ht="15" x14ac:dyDescent="0.2">
      <c r="A55" s="12"/>
      <c r="B55" s="13"/>
      <c r="C55" s="12"/>
      <c r="D55" s="12"/>
      <c r="E55" s="17"/>
      <c r="F55" s="12"/>
      <c r="G55" s="12"/>
      <c r="H55" s="15"/>
      <c r="I55" s="15"/>
      <c r="J55" s="15"/>
      <c r="K55" s="15"/>
      <c r="L55" s="15"/>
      <c r="M55" s="15"/>
      <c r="N55" s="15"/>
      <c r="O55" s="15" t="s">
        <v>60</v>
      </c>
      <c r="P55" s="15">
        <v>2</v>
      </c>
      <c r="Q55" s="15">
        <v>2.2999999999999998</v>
      </c>
      <c r="R55" s="15">
        <f t="shared" si="8"/>
        <v>4.5999999999999996</v>
      </c>
      <c r="S55" s="16"/>
    </row>
    <row r="56" spans="1:19" ht="15" x14ac:dyDescent="0.2">
      <c r="A56" s="12"/>
      <c r="B56" s="13"/>
      <c r="C56" s="12"/>
      <c r="D56" s="12"/>
      <c r="E56" s="17"/>
      <c r="F56" s="12"/>
      <c r="G56" s="12"/>
      <c r="H56" s="15"/>
      <c r="I56" s="15"/>
      <c r="J56" s="15"/>
      <c r="K56" s="15"/>
      <c r="L56" s="15"/>
      <c r="M56" s="15"/>
      <c r="N56" s="15"/>
      <c r="O56" s="15" t="s">
        <v>61</v>
      </c>
      <c r="P56" s="15">
        <v>2</v>
      </c>
      <c r="Q56" s="15">
        <v>54</v>
      </c>
      <c r="R56" s="15">
        <f t="shared" si="8"/>
        <v>108</v>
      </c>
      <c r="S56" s="16"/>
    </row>
    <row r="57" spans="1:19" ht="15" x14ac:dyDescent="0.2">
      <c r="A57" s="12"/>
      <c r="B57" s="13"/>
      <c r="C57" s="12"/>
      <c r="D57" s="12"/>
      <c r="E57" s="17"/>
      <c r="F57" s="12"/>
      <c r="G57" s="12"/>
      <c r="H57" s="15"/>
      <c r="I57" s="15"/>
      <c r="J57" s="15"/>
      <c r="K57" s="15"/>
      <c r="L57" s="15"/>
      <c r="M57" s="15"/>
      <c r="N57" s="15"/>
      <c r="O57" s="15" t="s">
        <v>62</v>
      </c>
      <c r="P57" s="15">
        <v>30</v>
      </c>
      <c r="Q57" s="15">
        <v>12.5</v>
      </c>
      <c r="R57" s="15">
        <f t="shared" si="8"/>
        <v>375</v>
      </c>
      <c r="S57" s="16"/>
    </row>
    <row r="58" spans="1:19" ht="15" x14ac:dyDescent="0.2">
      <c r="A58" s="12"/>
      <c r="B58" s="13"/>
      <c r="C58" s="12"/>
      <c r="D58" s="12"/>
      <c r="E58" s="17"/>
      <c r="F58" s="12"/>
      <c r="G58" s="12"/>
      <c r="H58" s="15"/>
      <c r="I58" s="15"/>
      <c r="J58" s="15"/>
      <c r="K58" s="15"/>
      <c r="L58" s="15"/>
      <c r="M58" s="15"/>
      <c r="N58" s="15"/>
      <c r="O58" s="15" t="s">
        <v>63</v>
      </c>
      <c r="P58" s="15">
        <v>5</v>
      </c>
      <c r="Q58" s="15">
        <v>9</v>
      </c>
      <c r="R58" s="15">
        <f t="shared" si="8"/>
        <v>45</v>
      </c>
      <c r="S58" s="16"/>
    </row>
    <row r="59" spans="1:19" ht="15" x14ac:dyDescent="0.2">
      <c r="A59" s="12"/>
      <c r="B59" s="13"/>
      <c r="C59" s="12"/>
      <c r="D59" s="12"/>
      <c r="E59" s="17"/>
      <c r="F59" s="12"/>
      <c r="G59" s="12"/>
      <c r="H59" s="15"/>
      <c r="I59" s="15"/>
      <c r="J59" s="15"/>
      <c r="K59" s="15"/>
      <c r="L59" s="15"/>
      <c r="M59" s="15"/>
      <c r="N59" s="15"/>
      <c r="O59" s="15" t="s">
        <v>64</v>
      </c>
      <c r="P59" s="15">
        <v>24</v>
      </c>
      <c r="Q59" s="15">
        <v>105</v>
      </c>
      <c r="R59" s="15">
        <f t="shared" si="8"/>
        <v>2520</v>
      </c>
      <c r="S59" s="16"/>
    </row>
    <row r="60" spans="1:19" ht="15" x14ac:dyDescent="0.2">
      <c r="A60" s="12"/>
      <c r="B60" s="13"/>
      <c r="C60" s="12"/>
      <c r="D60" s="12"/>
      <c r="E60" s="17"/>
      <c r="F60" s="12"/>
      <c r="G60" s="12"/>
      <c r="H60" s="15"/>
      <c r="I60" s="15"/>
      <c r="J60" s="15"/>
      <c r="K60" s="15"/>
      <c r="L60" s="15"/>
      <c r="M60" s="15"/>
      <c r="N60" s="15"/>
      <c r="O60" s="15" t="s">
        <v>65</v>
      </c>
      <c r="P60" s="15">
        <v>2</v>
      </c>
      <c r="Q60" s="15">
        <v>120</v>
      </c>
      <c r="R60" s="15">
        <f t="shared" si="8"/>
        <v>240</v>
      </c>
      <c r="S60" s="16"/>
    </row>
    <row r="61" spans="1:19" ht="15" x14ac:dyDescent="0.2">
      <c r="A61" s="12"/>
      <c r="B61" s="13"/>
      <c r="C61" s="12"/>
      <c r="D61" s="12"/>
      <c r="E61" s="17"/>
      <c r="F61" s="12"/>
      <c r="G61" s="12"/>
      <c r="H61" s="15"/>
      <c r="I61" s="15"/>
      <c r="J61" s="15"/>
      <c r="K61" s="15"/>
      <c r="L61" s="15"/>
      <c r="M61" s="15"/>
      <c r="N61" s="15"/>
      <c r="O61" s="15" t="s">
        <v>65</v>
      </c>
      <c r="P61" s="15">
        <v>2</v>
      </c>
      <c r="Q61" s="15">
        <v>68</v>
      </c>
      <c r="R61" s="15">
        <f t="shared" si="8"/>
        <v>136</v>
      </c>
      <c r="S61" s="16"/>
    </row>
    <row r="62" spans="1:19" ht="15" x14ac:dyDescent="0.2">
      <c r="A62" s="12"/>
      <c r="B62" s="13"/>
      <c r="C62" s="12"/>
      <c r="D62" s="12"/>
      <c r="E62" s="17"/>
      <c r="F62" s="12"/>
      <c r="G62" s="12"/>
      <c r="H62" s="15"/>
      <c r="I62" s="15"/>
      <c r="J62" s="15"/>
      <c r="K62" s="15"/>
      <c r="L62" s="15"/>
      <c r="M62" s="15"/>
      <c r="N62" s="15"/>
      <c r="O62" s="15" t="s">
        <v>66</v>
      </c>
      <c r="P62" s="15">
        <v>1</v>
      </c>
      <c r="Q62" s="15">
        <v>98</v>
      </c>
      <c r="R62" s="15">
        <f t="shared" si="8"/>
        <v>98</v>
      </c>
      <c r="S62" s="16"/>
    </row>
    <row r="63" spans="1:19" ht="15" x14ac:dyDescent="0.2">
      <c r="A63" s="12"/>
      <c r="B63" s="13"/>
      <c r="C63" s="12"/>
      <c r="D63" s="12"/>
      <c r="E63" s="17"/>
      <c r="F63" s="12"/>
      <c r="G63" s="12"/>
      <c r="H63" s="15"/>
      <c r="I63" s="15"/>
      <c r="J63" s="15"/>
      <c r="K63" s="15"/>
      <c r="L63" s="15"/>
      <c r="M63" s="15"/>
      <c r="N63" s="15"/>
      <c r="O63" s="15" t="s">
        <v>67</v>
      </c>
      <c r="P63" s="15">
        <v>1</v>
      </c>
      <c r="Q63" s="15">
        <v>219</v>
      </c>
      <c r="R63" s="15">
        <f t="shared" si="8"/>
        <v>219</v>
      </c>
      <c r="S63" s="16"/>
    </row>
    <row r="64" spans="1:19" ht="15" x14ac:dyDescent="0.2">
      <c r="A64" s="12"/>
      <c r="B64" s="13"/>
      <c r="C64" s="12"/>
      <c r="D64" s="12"/>
      <c r="E64" s="17"/>
      <c r="F64" s="12"/>
      <c r="G64" s="12"/>
      <c r="H64" s="15"/>
      <c r="I64" s="15"/>
      <c r="J64" s="15"/>
      <c r="K64" s="15"/>
      <c r="L64" s="15"/>
      <c r="M64" s="15"/>
      <c r="N64" s="15"/>
      <c r="O64" s="15" t="s">
        <v>68</v>
      </c>
      <c r="P64" s="15">
        <v>1</v>
      </c>
      <c r="Q64" s="15">
        <v>350</v>
      </c>
      <c r="R64" s="15">
        <f t="shared" si="8"/>
        <v>350</v>
      </c>
      <c r="S64" s="16"/>
    </row>
    <row r="65" spans="1:19" ht="15" x14ac:dyDescent="0.2">
      <c r="A65" s="12"/>
      <c r="B65" s="13"/>
      <c r="C65" s="12"/>
      <c r="D65" s="12"/>
      <c r="E65" s="17"/>
      <c r="F65" s="12"/>
      <c r="G65" s="12"/>
      <c r="H65" s="15"/>
      <c r="I65" s="15"/>
      <c r="J65" s="15"/>
      <c r="K65" s="15"/>
      <c r="L65" s="15"/>
      <c r="M65" s="15"/>
      <c r="N65" s="15"/>
      <c r="O65" s="15" t="s">
        <v>69</v>
      </c>
      <c r="P65" s="15">
        <v>1</v>
      </c>
      <c r="Q65" s="15">
        <v>292</v>
      </c>
      <c r="R65" s="15">
        <f t="shared" si="8"/>
        <v>292</v>
      </c>
      <c r="S65" s="16"/>
    </row>
    <row r="66" spans="1:19" ht="15" x14ac:dyDescent="0.2">
      <c r="A66" s="12"/>
      <c r="B66" s="13"/>
      <c r="C66" s="12"/>
      <c r="D66" s="12"/>
      <c r="E66" s="17"/>
      <c r="F66" s="12"/>
      <c r="G66" s="12"/>
      <c r="H66" s="15"/>
      <c r="I66" s="15"/>
      <c r="J66" s="15"/>
      <c r="K66" s="15"/>
      <c r="L66" s="15"/>
      <c r="M66" s="15"/>
      <c r="N66" s="15"/>
      <c r="O66" s="15" t="s">
        <v>68</v>
      </c>
      <c r="P66" s="15">
        <v>1</v>
      </c>
      <c r="Q66" s="15">
        <v>470</v>
      </c>
      <c r="R66" s="15">
        <f t="shared" si="8"/>
        <v>470</v>
      </c>
      <c r="S66" s="16"/>
    </row>
    <row r="67" spans="1:19" ht="15" x14ac:dyDescent="0.2">
      <c r="A67" s="12"/>
      <c r="B67" s="13"/>
      <c r="C67" s="12"/>
      <c r="D67" s="12"/>
      <c r="E67" s="17"/>
      <c r="F67" s="12"/>
      <c r="G67" s="12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6"/>
    </row>
    <row r="68" spans="1:19" ht="51" x14ac:dyDescent="0.2">
      <c r="A68" s="12" t="s">
        <v>70</v>
      </c>
      <c r="B68" s="18" t="s">
        <v>71</v>
      </c>
      <c r="C68" s="19">
        <v>44662</v>
      </c>
      <c r="D68" s="12"/>
      <c r="E68" s="20" t="s">
        <v>72</v>
      </c>
      <c r="F68" s="12">
        <v>1</v>
      </c>
      <c r="G68" s="12">
        <v>1</v>
      </c>
      <c r="H68" s="15">
        <f>F68*G68</f>
        <v>1</v>
      </c>
      <c r="I68" s="15">
        <v>600</v>
      </c>
      <c r="J68" s="15">
        <f>I68*H68</f>
        <v>600</v>
      </c>
      <c r="K68" s="15" t="s">
        <v>21</v>
      </c>
      <c r="L68" s="15">
        <v>0.5</v>
      </c>
      <c r="M68" s="15">
        <v>400</v>
      </c>
      <c r="N68" s="15">
        <f>L68*M68</f>
        <v>200</v>
      </c>
      <c r="O68" s="15" t="s">
        <v>73</v>
      </c>
      <c r="P68" s="15">
        <v>1</v>
      </c>
      <c r="Q68" s="15">
        <v>246.23</v>
      </c>
      <c r="R68" s="15">
        <f>P68*Q68</f>
        <v>246.23</v>
      </c>
      <c r="S68" s="22"/>
    </row>
    <row r="69" spans="1:19" x14ac:dyDescent="0.2">
      <c r="A69" s="12"/>
      <c r="B69" s="13"/>
      <c r="C69" s="12"/>
      <c r="D69" s="12"/>
      <c r="E69" s="12"/>
      <c r="F69" s="12"/>
      <c r="G69" s="12"/>
      <c r="H69" s="15"/>
      <c r="I69" s="15"/>
      <c r="J69" s="15"/>
      <c r="K69" s="15"/>
      <c r="L69" s="15"/>
      <c r="M69" s="15"/>
      <c r="N69" s="15"/>
      <c r="O69" s="15" t="s">
        <v>44</v>
      </c>
      <c r="P69" s="15">
        <v>0.5</v>
      </c>
      <c r="Q69" s="15">
        <v>75</v>
      </c>
      <c r="R69" s="15">
        <f t="shared" si="7"/>
        <v>37.5</v>
      </c>
      <c r="S69" s="22"/>
    </row>
    <row r="70" spans="1:19" x14ac:dyDescent="0.2">
      <c r="A70" s="12"/>
      <c r="B70" s="13"/>
      <c r="C70" s="12"/>
      <c r="D70" s="12"/>
      <c r="E70" s="12"/>
      <c r="F70" s="12"/>
      <c r="G70" s="12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22"/>
    </row>
    <row r="71" spans="1:19" x14ac:dyDescent="0.2">
      <c r="A71" s="12" t="s">
        <v>32</v>
      </c>
      <c r="B71" s="13" t="s">
        <v>74</v>
      </c>
      <c r="C71" s="19">
        <v>44664</v>
      </c>
      <c r="D71" s="12"/>
      <c r="E71" s="12" t="s">
        <v>75</v>
      </c>
      <c r="F71" s="12">
        <v>1</v>
      </c>
      <c r="G71" s="12">
        <v>1</v>
      </c>
      <c r="H71" s="15">
        <f>F71*G71</f>
        <v>1</v>
      </c>
      <c r="I71" s="15">
        <v>600</v>
      </c>
      <c r="J71" s="15">
        <f>H71*I71</f>
        <v>600</v>
      </c>
      <c r="K71" s="15" t="s">
        <v>21</v>
      </c>
      <c r="L71" s="15">
        <v>0.5</v>
      </c>
      <c r="M71" s="15">
        <v>400</v>
      </c>
      <c r="N71" s="15">
        <f>L71*M71</f>
        <v>200</v>
      </c>
      <c r="O71" s="15"/>
      <c r="P71" s="15"/>
      <c r="Q71" s="15"/>
      <c r="R71" s="15"/>
      <c r="S71" s="22"/>
    </row>
    <row r="72" spans="1:19" x14ac:dyDescent="0.2">
      <c r="A72" s="12"/>
      <c r="B72" s="13"/>
      <c r="C72" s="12"/>
      <c r="D72" s="12"/>
      <c r="E72" s="12"/>
      <c r="F72" s="12"/>
      <c r="G72" s="12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22"/>
    </row>
    <row r="73" spans="1:19" ht="51" x14ac:dyDescent="0.2">
      <c r="A73" s="12" t="s">
        <v>76</v>
      </c>
      <c r="B73" s="18" t="s">
        <v>77</v>
      </c>
      <c r="C73" s="19">
        <v>44681</v>
      </c>
      <c r="D73" s="12"/>
      <c r="E73" s="12" t="s">
        <v>78</v>
      </c>
      <c r="F73" s="12">
        <v>3</v>
      </c>
      <c r="G73" s="12">
        <v>2</v>
      </c>
      <c r="H73" s="15">
        <f>F73*G73</f>
        <v>6</v>
      </c>
      <c r="I73" s="15">
        <v>600</v>
      </c>
      <c r="J73" s="15">
        <f>H73*I73</f>
        <v>3600</v>
      </c>
      <c r="K73" s="15" t="s">
        <v>42</v>
      </c>
      <c r="L73" s="15">
        <v>0.5</v>
      </c>
      <c r="M73" s="15">
        <v>450</v>
      </c>
      <c r="N73" s="15">
        <f>L73*M73</f>
        <v>225</v>
      </c>
      <c r="O73" s="12"/>
      <c r="P73" s="15"/>
      <c r="Q73" s="15"/>
      <c r="R73" s="15"/>
      <c r="S73" s="22"/>
    </row>
    <row r="74" spans="1:19" x14ac:dyDescent="0.2">
      <c r="A74" s="12"/>
      <c r="B74" s="13"/>
      <c r="C74" s="12"/>
      <c r="D74" s="12"/>
      <c r="E74" s="12"/>
      <c r="F74" s="12"/>
      <c r="G74" s="12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22"/>
    </row>
    <row r="75" spans="1:19" x14ac:dyDescent="0.2">
      <c r="A75" s="12"/>
      <c r="B75" s="13"/>
      <c r="C75" s="12"/>
      <c r="D75" s="12"/>
      <c r="E75" s="25" t="s">
        <v>26</v>
      </c>
      <c r="F75" s="12"/>
      <c r="G75" s="12"/>
      <c r="H75" s="26">
        <f>SUM(H32:H69)</f>
        <v>51</v>
      </c>
      <c r="I75" s="15"/>
      <c r="J75" s="26">
        <f>SUM(J32:J73)</f>
        <v>34800</v>
      </c>
      <c r="K75" s="15"/>
      <c r="L75" s="26">
        <f>SUM(L32:L69)</f>
        <v>3.5</v>
      </c>
      <c r="M75" s="15"/>
      <c r="N75" s="26">
        <f>SUM(N32:N73)</f>
        <v>1975</v>
      </c>
      <c r="O75" s="15"/>
      <c r="P75" s="15"/>
      <c r="Q75" s="15"/>
      <c r="R75" s="26">
        <f>SUM(R32:R73)</f>
        <v>30456.829999999998</v>
      </c>
      <c r="S75" s="16">
        <f>J75+N75+R75</f>
        <v>67231.83</v>
      </c>
    </row>
    <row r="76" spans="1:19" ht="15" x14ac:dyDescent="0.2">
      <c r="A76" s="12" t="s">
        <v>0</v>
      </c>
      <c r="B76" s="13"/>
      <c r="C76" s="12"/>
      <c r="D76" s="12"/>
      <c r="E76" s="17" t="s">
        <v>27</v>
      </c>
      <c r="F76" s="12"/>
      <c r="G76" s="12"/>
      <c r="H76" s="15">
        <f>F76*G76</f>
        <v>0</v>
      </c>
      <c r="I76" s="15"/>
      <c r="J76" s="15">
        <f>H76*I76</f>
        <v>0</v>
      </c>
      <c r="K76" s="15"/>
      <c r="L76" s="15"/>
      <c r="M76" s="15"/>
      <c r="N76" s="15">
        <f>L76*M76</f>
        <v>0</v>
      </c>
      <c r="O76" s="15"/>
      <c r="P76" s="15"/>
      <c r="Q76" s="15"/>
      <c r="R76" s="15">
        <f>P76</f>
        <v>0</v>
      </c>
      <c r="S76" s="27"/>
    </row>
    <row r="77" spans="1:19" ht="25.5" x14ac:dyDescent="0.2">
      <c r="A77" s="12" t="s">
        <v>79</v>
      </c>
      <c r="B77" s="18" t="s">
        <v>80</v>
      </c>
      <c r="C77" s="19">
        <v>44657</v>
      </c>
      <c r="D77" s="12"/>
      <c r="E77" s="28" t="s">
        <v>34</v>
      </c>
      <c r="F77" s="12">
        <v>2</v>
      </c>
      <c r="G77" s="12">
        <v>2</v>
      </c>
      <c r="H77" s="15">
        <f t="shared" ref="H77:H85" si="9">F77*G77</f>
        <v>4</v>
      </c>
      <c r="I77" s="15">
        <v>600</v>
      </c>
      <c r="J77" s="15">
        <f>H77*I77</f>
        <v>2400</v>
      </c>
      <c r="K77" s="15" t="s">
        <v>21</v>
      </c>
      <c r="L77" s="15">
        <v>0.5</v>
      </c>
      <c r="M77" s="15">
        <v>400</v>
      </c>
      <c r="N77" s="15">
        <f t="shared" ref="N77:N84" si="10">L77*M77</f>
        <v>200</v>
      </c>
      <c r="O77" s="21" t="s">
        <v>81</v>
      </c>
      <c r="P77" s="15">
        <v>1</v>
      </c>
      <c r="Q77" s="15">
        <v>745</v>
      </c>
      <c r="R77" s="15">
        <f>P77*Q77</f>
        <v>745</v>
      </c>
      <c r="S77" s="27"/>
    </row>
    <row r="78" spans="1:19" ht="25.5" x14ac:dyDescent="0.2">
      <c r="A78" s="12"/>
      <c r="B78" s="13"/>
      <c r="C78" s="12"/>
      <c r="D78" s="12"/>
      <c r="E78" s="28"/>
      <c r="F78" s="12"/>
      <c r="G78" s="12"/>
      <c r="H78" s="15">
        <f t="shared" si="9"/>
        <v>0</v>
      </c>
      <c r="I78" s="15"/>
      <c r="J78" s="15">
        <f>H78*I78</f>
        <v>0</v>
      </c>
      <c r="K78" s="15"/>
      <c r="L78" s="15"/>
      <c r="M78" s="15"/>
      <c r="N78" s="15">
        <f t="shared" si="10"/>
        <v>0</v>
      </c>
      <c r="O78" s="21" t="s">
        <v>82</v>
      </c>
      <c r="P78" s="15">
        <v>0.5</v>
      </c>
      <c r="Q78" s="15">
        <v>505</v>
      </c>
      <c r="R78" s="15">
        <f t="shared" ref="R78:R85" si="11">P78*Q78</f>
        <v>252.5</v>
      </c>
      <c r="S78" s="27"/>
    </row>
    <row r="79" spans="1:19" ht="15" x14ac:dyDescent="0.2">
      <c r="A79" s="12"/>
      <c r="B79" s="13"/>
      <c r="C79" s="12"/>
      <c r="D79" s="12"/>
      <c r="E79" s="28"/>
      <c r="F79" s="12"/>
      <c r="G79" s="12"/>
      <c r="H79" s="15">
        <f t="shared" si="9"/>
        <v>0</v>
      </c>
      <c r="I79" s="15"/>
      <c r="J79" s="15">
        <f t="shared" ref="J79:J85" si="12">H79*I79</f>
        <v>0</v>
      </c>
      <c r="K79" s="15"/>
      <c r="L79" s="15"/>
      <c r="M79" s="15"/>
      <c r="N79" s="15">
        <f t="shared" si="10"/>
        <v>0</v>
      </c>
      <c r="O79" s="21" t="s">
        <v>37</v>
      </c>
      <c r="P79" s="15">
        <v>40</v>
      </c>
      <c r="Q79" s="15">
        <v>8</v>
      </c>
      <c r="R79" s="15">
        <f t="shared" si="11"/>
        <v>320</v>
      </c>
      <c r="S79" s="27"/>
    </row>
    <row r="80" spans="1:19" ht="15" x14ac:dyDescent="0.2">
      <c r="A80" s="12"/>
      <c r="B80" s="13"/>
      <c r="C80" s="12"/>
      <c r="D80" s="12"/>
      <c r="E80" s="28"/>
      <c r="F80" s="12"/>
      <c r="G80" s="12"/>
      <c r="H80" s="15"/>
      <c r="I80" s="15"/>
      <c r="J80" s="15"/>
      <c r="K80" s="15"/>
      <c r="L80" s="15"/>
      <c r="M80" s="15"/>
      <c r="N80" s="15"/>
      <c r="O80" s="21"/>
      <c r="P80" s="15"/>
      <c r="Q80" s="15"/>
      <c r="R80" s="15"/>
      <c r="S80" s="27"/>
    </row>
    <row r="81" spans="1:19" ht="15" x14ac:dyDescent="0.2">
      <c r="A81" s="12"/>
      <c r="B81" s="13"/>
      <c r="C81" s="12"/>
      <c r="D81" s="12"/>
      <c r="E81" s="28"/>
      <c r="F81" s="12"/>
      <c r="G81" s="12"/>
      <c r="H81" s="15"/>
      <c r="I81" s="15"/>
      <c r="J81" s="15"/>
      <c r="K81" s="15"/>
      <c r="L81" s="15"/>
      <c r="M81" s="15"/>
      <c r="N81" s="15"/>
      <c r="O81" s="21"/>
      <c r="P81" s="15"/>
      <c r="Q81" s="15"/>
      <c r="R81" s="15"/>
      <c r="S81" s="27"/>
    </row>
    <row r="82" spans="1:19" ht="15" x14ac:dyDescent="0.2">
      <c r="A82" s="12">
        <v>2</v>
      </c>
      <c r="B82" s="13" t="s">
        <v>83</v>
      </c>
      <c r="C82" s="12"/>
      <c r="D82" s="12"/>
      <c r="E82" s="28"/>
      <c r="F82" s="12"/>
      <c r="G82" s="12"/>
      <c r="H82" s="15"/>
      <c r="I82" s="15"/>
      <c r="J82" s="15"/>
      <c r="K82" s="15"/>
      <c r="L82" s="15"/>
      <c r="M82" s="15"/>
      <c r="N82" s="15"/>
      <c r="O82" s="21" t="s">
        <v>84</v>
      </c>
      <c r="P82" s="15">
        <v>10</v>
      </c>
      <c r="Q82" s="15">
        <v>18</v>
      </c>
      <c r="R82" s="15">
        <f>P82*Q82</f>
        <v>180</v>
      </c>
      <c r="S82" s="27"/>
    </row>
    <row r="83" spans="1:19" ht="15" x14ac:dyDescent="0.2">
      <c r="A83" s="12"/>
      <c r="B83" s="13"/>
      <c r="C83" s="12"/>
      <c r="D83" s="12"/>
      <c r="E83" s="28"/>
      <c r="F83" s="12"/>
      <c r="G83" s="12"/>
      <c r="H83" s="15"/>
      <c r="I83" s="15"/>
      <c r="J83" s="15"/>
      <c r="K83" s="15"/>
      <c r="L83" s="15"/>
      <c r="M83" s="15"/>
      <c r="N83" s="15"/>
      <c r="O83" s="21"/>
      <c r="P83" s="15"/>
      <c r="Q83" s="15"/>
      <c r="R83" s="15"/>
      <c r="S83" s="27"/>
    </row>
    <row r="84" spans="1:19" ht="15" x14ac:dyDescent="0.2">
      <c r="A84" s="12"/>
      <c r="B84" s="13"/>
      <c r="C84" s="12"/>
      <c r="D84" s="12"/>
      <c r="E84" s="28"/>
      <c r="F84" s="12"/>
      <c r="G84" s="12"/>
      <c r="H84" s="15">
        <f t="shared" si="9"/>
        <v>0</v>
      </c>
      <c r="I84" s="15"/>
      <c r="J84" s="15">
        <f t="shared" si="12"/>
        <v>0</v>
      </c>
      <c r="K84" s="15"/>
      <c r="L84" s="15"/>
      <c r="M84" s="15"/>
      <c r="N84" s="15">
        <f t="shared" si="10"/>
        <v>0</v>
      </c>
      <c r="O84" s="21"/>
      <c r="P84" s="15"/>
      <c r="Q84" s="15"/>
      <c r="R84" s="15">
        <f t="shared" si="11"/>
        <v>0</v>
      </c>
      <c r="S84" s="27"/>
    </row>
    <row r="85" spans="1:19" x14ac:dyDescent="0.2">
      <c r="A85" s="12"/>
      <c r="B85" s="13"/>
      <c r="C85" s="12"/>
      <c r="D85" s="12"/>
      <c r="E85" s="12"/>
      <c r="F85" s="12"/>
      <c r="G85" s="12"/>
      <c r="H85" s="15">
        <f t="shared" si="9"/>
        <v>0</v>
      </c>
      <c r="I85" s="15"/>
      <c r="J85" s="15">
        <f t="shared" si="12"/>
        <v>0</v>
      </c>
      <c r="K85" s="15"/>
      <c r="L85" s="15"/>
      <c r="M85" s="15"/>
      <c r="N85" s="15">
        <f>L85*M85</f>
        <v>0</v>
      </c>
      <c r="O85" s="15"/>
      <c r="P85" s="15"/>
      <c r="Q85" s="15"/>
      <c r="R85" s="15">
        <f t="shared" si="11"/>
        <v>0</v>
      </c>
      <c r="S85" s="16"/>
    </row>
    <row r="86" spans="1:19" x14ac:dyDescent="0.2">
      <c r="A86" s="12"/>
      <c r="B86" s="13"/>
      <c r="C86" s="12"/>
      <c r="D86" s="12"/>
      <c r="E86" s="25" t="s">
        <v>26</v>
      </c>
      <c r="F86" s="12"/>
      <c r="G86" s="12"/>
      <c r="H86" s="26">
        <f>SUM(H76:H85)</f>
        <v>4</v>
      </c>
      <c r="I86" s="15"/>
      <c r="J86" s="26">
        <f>SUM(J76:J85)</f>
        <v>2400</v>
      </c>
      <c r="K86" s="15"/>
      <c r="L86" s="26">
        <f>SUM(L76:L85)</f>
        <v>0.5</v>
      </c>
      <c r="M86" s="15"/>
      <c r="N86" s="26">
        <f>SUM(N76:N85)</f>
        <v>200</v>
      </c>
      <c r="O86" s="15"/>
      <c r="P86" s="15"/>
      <c r="Q86" s="15"/>
      <c r="R86" s="26">
        <f>SUM(R76:R85)</f>
        <v>1497.5</v>
      </c>
      <c r="S86" s="16">
        <f>J86+N86+R86</f>
        <v>4097.5</v>
      </c>
    </row>
    <row r="87" spans="1:19" ht="15" x14ac:dyDescent="0.2">
      <c r="A87" s="12"/>
      <c r="B87" s="13"/>
      <c r="C87" s="12"/>
      <c r="D87" s="12"/>
      <c r="E87" s="17" t="s">
        <v>28</v>
      </c>
      <c r="F87" s="12"/>
      <c r="G87" s="12"/>
      <c r="H87" s="15">
        <f>F87*G87</f>
        <v>0</v>
      </c>
      <c r="I87" s="15"/>
      <c r="J87" s="15">
        <f>H87*I87</f>
        <v>0</v>
      </c>
      <c r="K87" s="15"/>
      <c r="L87" s="15"/>
      <c r="M87" s="15"/>
      <c r="N87" s="15">
        <f>L87*M87</f>
        <v>0</v>
      </c>
      <c r="O87" s="15"/>
      <c r="P87" s="15"/>
      <c r="Q87" s="15"/>
      <c r="R87" s="15">
        <f>P87*Q87</f>
        <v>0</v>
      </c>
      <c r="S87" s="27"/>
    </row>
    <row r="88" spans="1:19" ht="76.5" x14ac:dyDescent="0.2">
      <c r="A88" s="12" t="s">
        <v>70</v>
      </c>
      <c r="B88" s="18" t="s">
        <v>85</v>
      </c>
      <c r="C88" s="19">
        <v>44657</v>
      </c>
      <c r="D88" s="12"/>
      <c r="E88" s="28" t="s">
        <v>34</v>
      </c>
      <c r="F88" s="12">
        <v>2</v>
      </c>
      <c r="G88" s="12">
        <v>1</v>
      </c>
      <c r="H88" s="15">
        <f>F88*G88</f>
        <v>2</v>
      </c>
      <c r="I88" s="15">
        <v>600</v>
      </c>
      <c r="J88" s="15">
        <f>H88*I88</f>
        <v>1200</v>
      </c>
      <c r="K88" s="15" t="s">
        <v>21</v>
      </c>
      <c r="L88" s="15">
        <v>0.5</v>
      </c>
      <c r="M88" s="15">
        <v>400</v>
      </c>
      <c r="N88" s="15">
        <f>L88*M88</f>
        <v>200</v>
      </c>
      <c r="O88" s="15" t="s">
        <v>86</v>
      </c>
      <c r="P88" s="15">
        <v>1</v>
      </c>
      <c r="Q88" s="15">
        <v>113.45</v>
      </c>
      <c r="R88" s="15">
        <f>P88*Q88</f>
        <v>113.45</v>
      </c>
      <c r="S88" s="27"/>
    </row>
    <row r="89" spans="1:19" ht="15" x14ac:dyDescent="0.2">
      <c r="A89" s="12"/>
      <c r="B89" s="13"/>
      <c r="C89" s="19"/>
      <c r="D89" s="12"/>
      <c r="E89" s="17"/>
      <c r="F89" s="12"/>
      <c r="G89" s="12"/>
      <c r="H89" s="15">
        <f>F89*G89</f>
        <v>0</v>
      </c>
      <c r="I89" s="15"/>
      <c r="J89" s="15">
        <f t="shared" ref="J89:J90" si="13">H89*I89</f>
        <v>0</v>
      </c>
      <c r="K89" s="15"/>
      <c r="L89" s="15"/>
      <c r="M89" s="15"/>
      <c r="N89" s="15">
        <f>L89*M89</f>
        <v>0</v>
      </c>
      <c r="O89" s="15" t="s">
        <v>87</v>
      </c>
      <c r="P89" s="15">
        <v>0.5</v>
      </c>
      <c r="Q89" s="15">
        <v>62.24</v>
      </c>
      <c r="R89" s="15">
        <f t="shared" ref="R89:R90" si="14">P89*Q89</f>
        <v>31.12</v>
      </c>
      <c r="S89" s="27"/>
    </row>
    <row r="90" spans="1:19" x14ac:dyDescent="0.2">
      <c r="A90" s="12"/>
      <c r="B90" s="13"/>
      <c r="C90" s="12"/>
      <c r="D90" s="12"/>
      <c r="E90" s="12"/>
      <c r="F90" s="12"/>
      <c r="G90" s="12"/>
      <c r="H90" s="15">
        <f>F90*G90</f>
        <v>0</v>
      </c>
      <c r="I90" s="15"/>
      <c r="J90" s="15">
        <f t="shared" si="13"/>
        <v>0</v>
      </c>
      <c r="K90" s="15"/>
      <c r="L90" s="15"/>
      <c r="M90" s="15"/>
      <c r="N90" s="15">
        <f>L90*M90</f>
        <v>0</v>
      </c>
      <c r="O90" s="15"/>
      <c r="P90" s="15"/>
      <c r="Q90" s="15"/>
      <c r="R90" s="15">
        <f t="shared" si="14"/>
        <v>0</v>
      </c>
      <c r="S90" s="27"/>
    </row>
    <row r="91" spans="1:19" x14ac:dyDescent="0.2">
      <c r="A91" s="12"/>
      <c r="B91" s="13"/>
      <c r="C91" s="12"/>
      <c r="D91" s="12"/>
      <c r="E91" s="25" t="s">
        <v>26</v>
      </c>
      <c r="F91" s="12"/>
      <c r="G91" s="12"/>
      <c r="H91" s="26">
        <f>SUM(H87:H90)</f>
        <v>2</v>
      </c>
      <c r="I91" s="15"/>
      <c r="J91" s="26">
        <f>SUM(J88:J90)</f>
        <v>1200</v>
      </c>
      <c r="K91" s="15"/>
      <c r="L91" s="26">
        <f>SUM(L87:L90)</f>
        <v>0.5</v>
      </c>
      <c r="M91" s="15"/>
      <c r="N91" s="26">
        <f>SUM(N87:N90)</f>
        <v>200</v>
      </c>
      <c r="O91" s="15"/>
      <c r="P91" s="15"/>
      <c r="Q91" s="15"/>
      <c r="R91" s="26">
        <f>SUM(R87:R90)</f>
        <v>144.57</v>
      </c>
      <c r="S91" s="16">
        <f>J91+N91+R91</f>
        <v>1544.57</v>
      </c>
    </row>
    <row r="92" spans="1:19" x14ac:dyDescent="0.2">
      <c r="A92" s="12"/>
      <c r="B92" s="13"/>
      <c r="C92" s="12"/>
      <c r="D92" s="12"/>
      <c r="E92" s="25" t="s">
        <v>26</v>
      </c>
      <c r="F92" s="12"/>
      <c r="G92" s="12"/>
      <c r="H92" s="26">
        <f>H75+H86+H91</f>
        <v>57</v>
      </c>
      <c r="I92" s="15"/>
      <c r="J92" s="26">
        <f>J75+J86+J91</f>
        <v>38400</v>
      </c>
      <c r="K92" s="15"/>
      <c r="L92" s="26">
        <f>L75+L86+L91</f>
        <v>4.5</v>
      </c>
      <c r="M92" s="15"/>
      <c r="N92" s="26">
        <f>N75+N86+N91</f>
        <v>2375</v>
      </c>
      <c r="O92" s="15"/>
      <c r="P92" s="15"/>
      <c r="Q92" s="15"/>
      <c r="R92" s="26">
        <f>R75+R86+R91</f>
        <v>32098.899999999998</v>
      </c>
      <c r="S92" s="26">
        <f>SUM(S32:S91)</f>
        <v>72873.900000000009</v>
      </c>
    </row>
    <row r="93" spans="1:19" x14ac:dyDescent="0.2">
      <c r="C93" s="23"/>
      <c r="R93" s="29">
        <f>J92+N92+R92</f>
        <v>72873.899999999994</v>
      </c>
      <c r="S93" s="29" t="s">
        <v>0</v>
      </c>
    </row>
    <row r="95" spans="1:19" ht="20.25" x14ac:dyDescent="0.3">
      <c r="A95"/>
      <c r="B95"/>
      <c r="C95"/>
      <c r="D95"/>
      <c r="E95"/>
      <c r="F95" t="s">
        <v>0</v>
      </c>
      <c r="G95"/>
      <c r="H95" s="30" t="s">
        <v>88</v>
      </c>
      <c r="I95"/>
      <c r="J95"/>
      <c r="K95"/>
      <c r="L95"/>
      <c r="M95"/>
      <c r="N95"/>
      <c r="O95"/>
      <c r="P95"/>
      <c r="Q95"/>
      <c r="R95"/>
      <c r="S95"/>
    </row>
    <row r="96" spans="1:19" x14ac:dyDescent="0.2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</row>
    <row r="97" spans="1:19" x14ac:dyDescent="0.2">
      <c r="A97" s="5" t="s">
        <v>2</v>
      </c>
      <c r="B97" s="5" t="s">
        <v>3</v>
      </c>
      <c r="C97" s="5" t="s">
        <v>4</v>
      </c>
      <c r="D97" s="5" t="s">
        <v>5</v>
      </c>
      <c r="E97" s="5" t="s">
        <v>6</v>
      </c>
      <c r="F97" s="5" t="s">
        <v>7</v>
      </c>
      <c r="G97" s="5" t="s">
        <v>8</v>
      </c>
      <c r="H97" s="32" t="s">
        <v>9</v>
      </c>
      <c r="I97" s="32"/>
      <c r="J97" s="32"/>
      <c r="K97" s="5"/>
      <c r="L97" s="32" t="s">
        <v>10</v>
      </c>
      <c r="M97" s="32"/>
      <c r="N97" s="32"/>
      <c r="O97" s="32" t="s">
        <v>39</v>
      </c>
      <c r="P97" s="32"/>
      <c r="Q97" s="32"/>
      <c r="R97" s="32"/>
      <c r="S97" s="31"/>
    </row>
    <row r="98" spans="1:19" ht="25.5" x14ac:dyDescent="0.2">
      <c r="A98" s="33"/>
      <c r="B98" s="33"/>
      <c r="C98" s="33"/>
      <c r="D98" s="33"/>
      <c r="E98" s="33"/>
      <c r="F98" s="8"/>
      <c r="G98" s="8"/>
      <c r="H98" s="10" t="s">
        <v>12</v>
      </c>
      <c r="I98" s="10" t="s">
        <v>13</v>
      </c>
      <c r="J98" s="10" t="s">
        <v>14</v>
      </c>
      <c r="K98" s="8"/>
      <c r="L98" s="10" t="s">
        <v>12</v>
      </c>
      <c r="M98" s="10" t="s">
        <v>15</v>
      </c>
      <c r="N98" s="10" t="s">
        <v>14</v>
      </c>
      <c r="O98" s="10" t="s">
        <v>16</v>
      </c>
      <c r="P98" s="10" t="s">
        <v>12</v>
      </c>
      <c r="Q98" s="10" t="s">
        <v>15</v>
      </c>
      <c r="R98" s="10" t="s">
        <v>14</v>
      </c>
      <c r="S98" s="31"/>
    </row>
    <row r="99" spans="1:19" ht="47.25" x14ac:dyDescent="0.2">
      <c r="A99" s="13"/>
      <c r="B99" s="13"/>
      <c r="C99" s="13"/>
      <c r="D99" s="13"/>
      <c r="E99" s="14" t="s">
        <v>17</v>
      </c>
      <c r="F99" s="13"/>
      <c r="G99" s="13"/>
      <c r="H99" s="21">
        <f>F99*G99</f>
        <v>0</v>
      </c>
      <c r="I99" s="21"/>
      <c r="J99" s="21">
        <f>H99*I99</f>
        <v>0</v>
      </c>
      <c r="K99" s="21"/>
      <c r="L99" s="21"/>
      <c r="M99" s="21"/>
      <c r="N99" s="21">
        <f>L99*M99</f>
        <v>0</v>
      </c>
      <c r="O99" s="21"/>
      <c r="P99" s="21"/>
      <c r="Q99" s="21"/>
      <c r="R99" s="21">
        <f>P99*Q99</f>
        <v>0</v>
      </c>
      <c r="S99" s="34"/>
    </row>
    <row r="100" spans="1:19" ht="15" x14ac:dyDescent="0.2">
      <c r="A100" s="13"/>
      <c r="B100" s="13"/>
      <c r="C100" s="13"/>
      <c r="D100" s="13"/>
      <c r="E100" s="35" t="s">
        <v>18</v>
      </c>
      <c r="F100" s="13"/>
      <c r="G100" s="13"/>
      <c r="H100" s="21">
        <f>F100*G100</f>
        <v>0</v>
      </c>
      <c r="I100" s="21"/>
      <c r="J100" s="21">
        <f>H100*I100</f>
        <v>0</v>
      </c>
      <c r="K100" s="21"/>
      <c r="L100" s="21"/>
      <c r="M100" s="21"/>
      <c r="N100" s="21">
        <f>L100*M100</f>
        <v>0</v>
      </c>
      <c r="O100" s="21"/>
      <c r="P100" s="21"/>
      <c r="Q100" s="21"/>
      <c r="R100" s="21">
        <f t="shared" ref="R100:R108" si="15">P100*Q100</f>
        <v>0</v>
      </c>
      <c r="S100" s="34"/>
    </row>
    <row r="101" spans="1:19" ht="15" x14ac:dyDescent="0.2">
      <c r="A101" s="13" t="s">
        <v>70</v>
      </c>
      <c r="B101" s="13" t="s">
        <v>89</v>
      </c>
      <c r="C101" s="36">
        <v>44685</v>
      </c>
      <c r="D101" s="13"/>
      <c r="E101" s="35" t="s">
        <v>90</v>
      </c>
      <c r="F101" s="13">
        <v>0.5</v>
      </c>
      <c r="G101" s="13">
        <v>2</v>
      </c>
      <c r="H101" s="21">
        <f t="shared" ref="H101:H107" si="16">F101*G101</f>
        <v>1</v>
      </c>
      <c r="I101" s="21">
        <v>600</v>
      </c>
      <c r="J101" s="21">
        <f t="shared" ref="J101:J107" si="17">H101*I101</f>
        <v>600</v>
      </c>
      <c r="K101" s="21" t="s">
        <v>42</v>
      </c>
      <c r="L101" s="21">
        <v>0.2</v>
      </c>
      <c r="M101" s="21">
        <v>450</v>
      </c>
      <c r="N101" s="21">
        <f t="shared" ref="N101:N107" si="18">L101*M101</f>
        <v>90</v>
      </c>
      <c r="O101" s="21"/>
      <c r="P101" s="21"/>
      <c r="Q101" s="21"/>
      <c r="R101" s="21">
        <f t="shared" si="15"/>
        <v>0</v>
      </c>
      <c r="S101" s="34"/>
    </row>
    <row r="102" spans="1:19" ht="15" x14ac:dyDescent="0.2">
      <c r="A102" s="13"/>
      <c r="B102" s="13"/>
      <c r="C102" s="13"/>
      <c r="D102" s="13"/>
      <c r="E102" s="35"/>
      <c r="F102" s="13"/>
      <c r="G102" s="13"/>
      <c r="H102" s="21">
        <f t="shared" si="16"/>
        <v>0</v>
      </c>
      <c r="I102" s="21"/>
      <c r="J102" s="21">
        <f t="shared" si="17"/>
        <v>0</v>
      </c>
      <c r="K102" s="21"/>
      <c r="L102" s="21"/>
      <c r="M102" s="21"/>
      <c r="N102" s="21">
        <f t="shared" si="18"/>
        <v>0</v>
      </c>
      <c r="O102" s="21"/>
      <c r="P102" s="21"/>
      <c r="Q102" s="21"/>
      <c r="R102" s="21">
        <f t="shared" si="15"/>
        <v>0</v>
      </c>
      <c r="S102" s="34"/>
    </row>
    <row r="103" spans="1:19" ht="15" x14ac:dyDescent="0.2">
      <c r="A103" s="13" t="s">
        <v>91</v>
      </c>
      <c r="B103" s="13" t="s">
        <v>92</v>
      </c>
      <c r="C103" s="36">
        <v>44710</v>
      </c>
      <c r="D103" s="13"/>
      <c r="E103" s="35" t="s">
        <v>93</v>
      </c>
      <c r="F103" s="13">
        <v>1</v>
      </c>
      <c r="G103" s="13">
        <v>1</v>
      </c>
      <c r="H103" s="21">
        <f t="shared" si="16"/>
        <v>1</v>
      </c>
      <c r="I103" s="21">
        <v>600</v>
      </c>
      <c r="J103" s="21">
        <f t="shared" si="17"/>
        <v>600</v>
      </c>
      <c r="K103" s="21" t="s">
        <v>42</v>
      </c>
      <c r="L103" s="21">
        <v>0.2</v>
      </c>
      <c r="M103" s="21">
        <v>450</v>
      </c>
      <c r="N103" s="21">
        <f t="shared" si="18"/>
        <v>90</v>
      </c>
      <c r="O103" s="21"/>
      <c r="P103" s="21"/>
      <c r="Q103" s="21"/>
      <c r="R103" s="21">
        <f t="shared" si="15"/>
        <v>0</v>
      </c>
      <c r="S103" s="34"/>
    </row>
    <row r="104" spans="1:19" ht="15" x14ac:dyDescent="0.2">
      <c r="A104" s="13"/>
      <c r="B104" s="13"/>
      <c r="C104" s="13"/>
      <c r="D104" s="13"/>
      <c r="E104" s="35"/>
      <c r="F104" s="13"/>
      <c r="G104" s="13"/>
      <c r="H104" s="21">
        <f t="shared" si="16"/>
        <v>0</v>
      </c>
      <c r="I104" s="21"/>
      <c r="J104" s="21">
        <f t="shared" si="17"/>
        <v>0</v>
      </c>
      <c r="K104" s="21"/>
      <c r="L104" s="21"/>
      <c r="M104" s="21"/>
      <c r="N104" s="21">
        <f t="shared" si="18"/>
        <v>0</v>
      </c>
      <c r="O104" s="21"/>
      <c r="P104" s="21"/>
      <c r="Q104" s="21"/>
      <c r="R104" s="21">
        <f t="shared" si="15"/>
        <v>0</v>
      </c>
      <c r="S104" s="34"/>
    </row>
    <row r="105" spans="1:19" ht="15" x14ac:dyDescent="0.2">
      <c r="A105" s="13"/>
      <c r="B105" s="13"/>
      <c r="C105" s="13"/>
      <c r="D105" s="13"/>
      <c r="E105" s="35"/>
      <c r="F105" s="13"/>
      <c r="G105" s="13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>
        <f t="shared" si="15"/>
        <v>0</v>
      </c>
      <c r="S105" s="34"/>
    </row>
    <row r="106" spans="1:19" ht="25.5" x14ac:dyDescent="0.2">
      <c r="A106" s="13">
        <v>3</v>
      </c>
      <c r="B106" s="13" t="s">
        <v>94</v>
      </c>
      <c r="C106" s="36">
        <v>44693</v>
      </c>
      <c r="D106" s="13" t="s">
        <v>95</v>
      </c>
      <c r="E106" s="35" t="s">
        <v>96</v>
      </c>
      <c r="F106" s="13">
        <v>1</v>
      </c>
      <c r="G106" s="13">
        <v>2</v>
      </c>
      <c r="H106" s="21">
        <f>G106*F106</f>
        <v>2</v>
      </c>
      <c r="I106" s="21">
        <v>600</v>
      </c>
      <c r="J106" s="21">
        <f>H106*I106</f>
        <v>1200</v>
      </c>
      <c r="K106" s="21" t="s">
        <v>97</v>
      </c>
      <c r="L106" s="21">
        <v>0.5</v>
      </c>
      <c r="M106" s="21">
        <v>450</v>
      </c>
      <c r="N106" s="21">
        <f>L106*M106</f>
        <v>225</v>
      </c>
      <c r="O106" s="21" t="s">
        <v>98</v>
      </c>
      <c r="P106" s="21">
        <v>2</v>
      </c>
      <c r="Q106" s="21">
        <v>255</v>
      </c>
      <c r="R106" s="21">
        <f t="shared" si="15"/>
        <v>510</v>
      </c>
      <c r="S106" s="34"/>
    </row>
    <row r="107" spans="1:19" ht="15" x14ac:dyDescent="0.2">
      <c r="A107" s="13"/>
      <c r="B107" s="13"/>
      <c r="C107" s="13"/>
      <c r="D107" s="13"/>
      <c r="E107" s="35"/>
      <c r="F107" s="13"/>
      <c r="G107" s="13"/>
      <c r="H107" s="21">
        <f t="shared" si="16"/>
        <v>0</v>
      </c>
      <c r="I107" s="21"/>
      <c r="J107" s="21">
        <f t="shared" si="17"/>
        <v>0</v>
      </c>
      <c r="K107" s="21"/>
      <c r="L107" s="21"/>
      <c r="M107" s="21"/>
      <c r="N107" s="21">
        <f t="shared" si="18"/>
        <v>0</v>
      </c>
      <c r="O107" s="21" t="s">
        <v>99</v>
      </c>
      <c r="P107" s="21">
        <v>2</v>
      </c>
      <c r="Q107" s="21">
        <v>106</v>
      </c>
      <c r="R107" s="21">
        <f t="shared" si="15"/>
        <v>212</v>
      </c>
      <c r="S107" s="34"/>
    </row>
    <row r="108" spans="1:19" x14ac:dyDescent="0.2">
      <c r="A108" s="13"/>
      <c r="B108" s="13"/>
      <c r="C108" s="13"/>
      <c r="D108" s="13"/>
      <c r="E108" s="13"/>
      <c r="F108" s="13"/>
      <c r="G108" s="13"/>
      <c r="H108" s="21">
        <f>F108*G108</f>
        <v>0</v>
      </c>
      <c r="I108" s="21"/>
      <c r="J108" s="21">
        <f>H108*I108</f>
        <v>0</v>
      </c>
      <c r="K108" s="21"/>
      <c r="L108" s="21"/>
      <c r="M108" s="21"/>
      <c r="N108" s="21">
        <f>L108*M108</f>
        <v>0</v>
      </c>
      <c r="O108" s="21" t="s">
        <v>100</v>
      </c>
      <c r="P108" s="21">
        <v>0.2</v>
      </c>
      <c r="Q108" s="21">
        <v>75</v>
      </c>
      <c r="R108" s="21">
        <f t="shared" si="15"/>
        <v>15</v>
      </c>
      <c r="S108" s="37"/>
    </row>
    <row r="109" spans="1:19" x14ac:dyDescent="0.2">
      <c r="A109" s="13"/>
      <c r="B109" s="13"/>
      <c r="C109" s="13"/>
      <c r="D109" s="13"/>
      <c r="E109" s="38" t="s">
        <v>26</v>
      </c>
      <c r="F109" s="13"/>
      <c r="G109" s="13"/>
      <c r="H109" s="39">
        <f>SUM(H99:H108)</f>
        <v>4</v>
      </c>
      <c r="I109" s="21"/>
      <c r="J109" s="39">
        <f>SUM(J99:J108)</f>
        <v>2400</v>
      </c>
      <c r="K109" s="21"/>
      <c r="L109" s="39">
        <f>SUM(L99:L108)</f>
        <v>0.9</v>
      </c>
      <c r="M109" s="21"/>
      <c r="N109" s="39">
        <f>SUM(N99:N108)</f>
        <v>405</v>
      </c>
      <c r="O109" s="21"/>
      <c r="P109" s="21"/>
      <c r="Q109" s="21"/>
      <c r="R109" s="39">
        <f>SUM(R99:R108)</f>
        <v>737</v>
      </c>
      <c r="S109" s="34">
        <f>J109+N109+R109</f>
        <v>3542</v>
      </c>
    </row>
    <row r="110" spans="1:19" ht="15" x14ac:dyDescent="0.2">
      <c r="A110" s="13" t="s">
        <v>0</v>
      </c>
      <c r="B110" s="13"/>
      <c r="C110" s="13"/>
      <c r="D110" s="13"/>
      <c r="E110" s="35" t="s">
        <v>27</v>
      </c>
      <c r="F110" s="13"/>
      <c r="G110" s="13"/>
      <c r="H110" s="21">
        <f>F110*G110</f>
        <v>0</v>
      </c>
      <c r="I110" s="21"/>
      <c r="J110" s="21">
        <f>H110*I110</f>
        <v>0</v>
      </c>
      <c r="K110" s="21"/>
      <c r="L110" s="21"/>
      <c r="M110" s="21"/>
      <c r="N110" s="21">
        <f>L110*M110</f>
        <v>0</v>
      </c>
      <c r="O110" s="21"/>
      <c r="P110" s="21"/>
      <c r="Q110" s="21"/>
      <c r="R110" s="21">
        <f>P110</f>
        <v>0</v>
      </c>
      <c r="S110" s="40"/>
    </row>
    <row r="111" spans="1:19" ht="15" x14ac:dyDescent="0.2">
      <c r="A111" s="13"/>
      <c r="B111" s="13"/>
      <c r="C111" s="36"/>
      <c r="D111" s="13"/>
      <c r="E111" s="35" t="s">
        <v>101</v>
      </c>
      <c r="F111" s="13"/>
      <c r="G111" s="13"/>
      <c r="H111" s="21">
        <f t="shared" ref="H111:H122" si="19">F111*G111</f>
        <v>0</v>
      </c>
      <c r="I111" s="21"/>
      <c r="J111" s="21">
        <f>H111*I111</f>
        <v>0</v>
      </c>
      <c r="K111" s="21"/>
      <c r="L111" s="21"/>
      <c r="M111" s="21"/>
      <c r="N111" s="21">
        <f t="shared" ref="N111:N121" si="20">L111*M111</f>
        <v>0</v>
      </c>
      <c r="O111" s="21"/>
      <c r="P111" s="21"/>
      <c r="Q111" s="21"/>
      <c r="R111" s="21">
        <f>P111*Q111</f>
        <v>0</v>
      </c>
      <c r="S111" s="40"/>
    </row>
    <row r="112" spans="1:19" ht="15" x14ac:dyDescent="0.2">
      <c r="A112" s="13">
        <v>1</v>
      </c>
      <c r="B112" s="13" t="s">
        <v>102</v>
      </c>
      <c r="C112" s="36">
        <v>44685</v>
      </c>
      <c r="D112" s="13"/>
      <c r="E112" s="35" t="s">
        <v>103</v>
      </c>
      <c r="F112" s="13"/>
      <c r="G112" s="13"/>
      <c r="H112" s="21">
        <f t="shared" si="19"/>
        <v>0</v>
      </c>
      <c r="I112" s="21"/>
      <c r="J112" s="21">
        <f>H112*I112</f>
        <v>0</v>
      </c>
      <c r="K112" s="21"/>
      <c r="L112" s="21"/>
      <c r="M112" s="21"/>
      <c r="N112" s="21">
        <f t="shared" si="20"/>
        <v>0</v>
      </c>
      <c r="O112" s="21" t="s">
        <v>104</v>
      </c>
      <c r="P112" s="21">
        <v>1</v>
      </c>
      <c r="Q112" s="21">
        <v>505</v>
      </c>
      <c r="R112" s="21">
        <f t="shared" ref="R112:R122" si="21">P112*Q112</f>
        <v>505</v>
      </c>
      <c r="S112" s="40"/>
    </row>
    <row r="113" spans="1:19" ht="15" x14ac:dyDescent="0.2">
      <c r="A113" s="13"/>
      <c r="B113" s="13"/>
      <c r="C113" s="13"/>
      <c r="D113" s="13"/>
      <c r="E113" s="35"/>
      <c r="F113" s="13"/>
      <c r="G113" s="13"/>
      <c r="H113" s="21"/>
      <c r="I113" s="21"/>
      <c r="J113" s="21"/>
      <c r="K113" s="21"/>
      <c r="L113" s="21"/>
      <c r="M113" s="21"/>
      <c r="N113" s="21"/>
      <c r="O113" s="21" t="s">
        <v>105</v>
      </c>
      <c r="P113" s="21">
        <v>2</v>
      </c>
      <c r="Q113" s="21">
        <v>348</v>
      </c>
      <c r="R113" s="21">
        <f t="shared" si="21"/>
        <v>696</v>
      </c>
      <c r="S113" s="40"/>
    </row>
    <row r="114" spans="1:19" ht="15" x14ac:dyDescent="0.2">
      <c r="A114" s="13"/>
      <c r="B114" s="13"/>
      <c r="C114" s="13"/>
      <c r="D114" s="13"/>
      <c r="E114" s="35"/>
      <c r="F114" s="13"/>
      <c r="G114" s="13"/>
      <c r="H114" s="21"/>
      <c r="I114" s="21"/>
      <c r="J114" s="21"/>
      <c r="K114" s="21"/>
      <c r="L114" s="21"/>
      <c r="M114" s="21"/>
      <c r="N114" s="21"/>
      <c r="O114" s="21" t="s">
        <v>104</v>
      </c>
      <c r="P114" s="21">
        <v>1</v>
      </c>
      <c r="Q114" s="21">
        <v>455</v>
      </c>
      <c r="R114" s="21">
        <f t="shared" si="21"/>
        <v>455</v>
      </c>
      <c r="S114" s="40"/>
    </row>
    <row r="115" spans="1:19" ht="15" x14ac:dyDescent="0.2">
      <c r="A115" s="13"/>
      <c r="B115" s="13"/>
      <c r="C115" s="13"/>
      <c r="D115" s="13"/>
      <c r="E115" s="35"/>
      <c r="F115" s="13"/>
      <c r="G115" s="13"/>
      <c r="H115" s="21"/>
      <c r="I115" s="21"/>
      <c r="J115" s="21"/>
      <c r="K115" s="21"/>
      <c r="L115" s="21"/>
      <c r="M115" s="21"/>
      <c r="N115" s="21"/>
      <c r="O115" s="21" t="s">
        <v>104</v>
      </c>
      <c r="P115" s="21">
        <v>1</v>
      </c>
      <c r="Q115" s="21">
        <v>450</v>
      </c>
      <c r="R115" s="21">
        <f t="shared" si="21"/>
        <v>450</v>
      </c>
      <c r="S115" s="40"/>
    </row>
    <row r="116" spans="1:19" ht="15" x14ac:dyDescent="0.2">
      <c r="A116" s="13"/>
      <c r="B116" s="13"/>
      <c r="C116" s="13"/>
      <c r="D116" s="13"/>
      <c r="E116" s="35"/>
      <c r="F116" s="13"/>
      <c r="G116" s="13"/>
      <c r="H116" s="21"/>
      <c r="I116" s="21"/>
      <c r="J116" s="21"/>
      <c r="K116" s="21"/>
      <c r="L116" s="21"/>
      <c r="M116" s="21"/>
      <c r="N116" s="21"/>
      <c r="O116" s="21" t="s">
        <v>104</v>
      </c>
      <c r="P116" s="21">
        <v>1</v>
      </c>
      <c r="Q116" s="21">
        <v>350</v>
      </c>
      <c r="R116" s="21">
        <f t="shared" si="21"/>
        <v>350</v>
      </c>
      <c r="S116" s="40"/>
    </row>
    <row r="117" spans="1:19" ht="15" x14ac:dyDescent="0.2">
      <c r="A117" s="13"/>
      <c r="B117" s="13"/>
      <c r="C117" s="13"/>
      <c r="D117" s="13"/>
      <c r="E117" s="35"/>
      <c r="F117" s="13"/>
      <c r="G117" s="13"/>
      <c r="H117" s="21">
        <f t="shared" si="19"/>
        <v>0</v>
      </c>
      <c r="I117" s="21"/>
      <c r="J117" s="21">
        <f t="shared" ref="J117:J122" si="22">H117*I117</f>
        <v>0</v>
      </c>
      <c r="K117" s="21"/>
      <c r="L117" s="21"/>
      <c r="M117" s="21"/>
      <c r="N117" s="21">
        <f t="shared" si="20"/>
        <v>0</v>
      </c>
      <c r="O117" s="21" t="s">
        <v>104</v>
      </c>
      <c r="P117" s="21">
        <v>1</v>
      </c>
      <c r="Q117" s="21">
        <v>450</v>
      </c>
      <c r="R117" s="21">
        <f t="shared" si="21"/>
        <v>450</v>
      </c>
      <c r="S117" s="40"/>
    </row>
    <row r="118" spans="1:19" ht="15" x14ac:dyDescent="0.2">
      <c r="A118" s="13"/>
      <c r="B118" s="13"/>
      <c r="C118" s="13"/>
      <c r="D118" s="13"/>
      <c r="E118" s="35"/>
      <c r="F118" s="13"/>
      <c r="G118" s="13"/>
      <c r="H118" s="21">
        <f t="shared" si="19"/>
        <v>0</v>
      </c>
      <c r="I118" s="21"/>
      <c r="J118" s="21">
        <f t="shared" si="22"/>
        <v>0</v>
      </c>
      <c r="K118" s="21"/>
      <c r="L118" s="21"/>
      <c r="M118" s="21"/>
      <c r="N118" s="21">
        <f t="shared" si="20"/>
        <v>0</v>
      </c>
      <c r="O118" s="21" t="s">
        <v>106</v>
      </c>
      <c r="P118" s="21">
        <v>2</v>
      </c>
      <c r="Q118" s="21">
        <v>208</v>
      </c>
      <c r="R118" s="21">
        <f t="shared" si="21"/>
        <v>416</v>
      </c>
      <c r="S118" s="40"/>
    </row>
    <row r="119" spans="1:19" ht="15" x14ac:dyDescent="0.2">
      <c r="A119" s="13"/>
      <c r="B119" s="13"/>
      <c r="C119" s="13"/>
      <c r="D119" s="13"/>
      <c r="E119" s="35"/>
      <c r="F119" s="13"/>
      <c r="G119" s="13"/>
      <c r="H119" s="21">
        <f t="shared" si="19"/>
        <v>0</v>
      </c>
      <c r="I119" s="21"/>
      <c r="J119" s="21">
        <f t="shared" si="22"/>
        <v>0</v>
      </c>
      <c r="K119" s="21"/>
      <c r="L119" s="21"/>
      <c r="M119" s="21"/>
      <c r="N119" s="21">
        <f t="shared" si="20"/>
        <v>0</v>
      </c>
      <c r="O119" s="21" t="s">
        <v>107</v>
      </c>
      <c r="P119" s="21">
        <v>4</v>
      </c>
      <c r="Q119" s="21">
        <v>281</v>
      </c>
      <c r="R119" s="21">
        <f t="shared" si="21"/>
        <v>1124</v>
      </c>
      <c r="S119" s="40"/>
    </row>
    <row r="120" spans="1:19" ht="15" x14ac:dyDescent="0.2">
      <c r="A120" s="13"/>
      <c r="B120" s="13"/>
      <c r="C120" s="13"/>
      <c r="D120" s="13"/>
      <c r="E120" s="35"/>
      <c r="F120" s="13"/>
      <c r="G120" s="13"/>
      <c r="H120" s="21">
        <f t="shared" si="19"/>
        <v>0</v>
      </c>
      <c r="I120" s="21"/>
      <c r="J120" s="21">
        <f t="shared" si="22"/>
        <v>0</v>
      </c>
      <c r="K120" s="21"/>
      <c r="L120" s="21"/>
      <c r="M120" s="21"/>
      <c r="N120" s="21">
        <f t="shared" si="20"/>
        <v>0</v>
      </c>
      <c r="O120" s="21" t="s">
        <v>107</v>
      </c>
      <c r="P120" s="21">
        <v>6</v>
      </c>
      <c r="Q120" s="21">
        <v>48</v>
      </c>
      <c r="R120" s="21">
        <f t="shared" si="21"/>
        <v>288</v>
      </c>
      <c r="S120" s="40"/>
    </row>
    <row r="121" spans="1:19" ht="15" x14ac:dyDescent="0.2">
      <c r="A121" s="13"/>
      <c r="B121" s="13"/>
      <c r="C121" s="13"/>
      <c r="D121" s="13"/>
      <c r="E121" s="35"/>
      <c r="F121" s="13"/>
      <c r="G121" s="13"/>
      <c r="H121" s="21">
        <f t="shared" si="19"/>
        <v>0</v>
      </c>
      <c r="I121" s="21"/>
      <c r="J121" s="21">
        <f t="shared" si="22"/>
        <v>0</v>
      </c>
      <c r="K121" s="21"/>
      <c r="L121" s="21"/>
      <c r="M121" s="21"/>
      <c r="N121" s="21">
        <f t="shared" si="20"/>
        <v>0</v>
      </c>
      <c r="O121" s="21" t="s">
        <v>108</v>
      </c>
      <c r="P121" s="21">
        <v>10</v>
      </c>
      <c r="Q121" s="21">
        <v>26</v>
      </c>
      <c r="R121" s="21">
        <f t="shared" si="21"/>
        <v>260</v>
      </c>
      <c r="S121" s="40"/>
    </row>
    <row r="122" spans="1:19" x14ac:dyDescent="0.2">
      <c r="A122" s="13"/>
      <c r="B122" s="13"/>
      <c r="C122" s="13"/>
      <c r="D122" s="13"/>
      <c r="E122" s="13"/>
      <c r="F122" s="13"/>
      <c r="G122" s="13"/>
      <c r="H122" s="21">
        <f t="shared" si="19"/>
        <v>0</v>
      </c>
      <c r="I122" s="21"/>
      <c r="J122" s="21">
        <f t="shared" si="22"/>
        <v>0</v>
      </c>
      <c r="K122" s="21"/>
      <c r="L122" s="21"/>
      <c r="M122" s="21"/>
      <c r="N122" s="21">
        <f>L122*M122</f>
        <v>0</v>
      </c>
      <c r="O122" s="21" t="s">
        <v>109</v>
      </c>
      <c r="P122" s="21">
        <v>1</v>
      </c>
      <c r="Q122" s="21">
        <v>137</v>
      </c>
      <c r="R122" s="21">
        <f t="shared" si="21"/>
        <v>137</v>
      </c>
      <c r="S122" s="34"/>
    </row>
    <row r="123" spans="1:19" x14ac:dyDescent="0.2">
      <c r="A123" s="13"/>
      <c r="B123" s="13"/>
      <c r="C123" s="13"/>
      <c r="D123" s="13"/>
      <c r="E123" s="38" t="s">
        <v>26</v>
      </c>
      <c r="F123" s="13"/>
      <c r="G123" s="13"/>
      <c r="H123" s="39">
        <f>SUM(H110:H122)</f>
        <v>0</v>
      </c>
      <c r="I123" s="21"/>
      <c r="J123" s="39">
        <f>SUM(J110:J122)</f>
        <v>0</v>
      </c>
      <c r="K123" s="21"/>
      <c r="L123" s="39">
        <f>SUM(L110:L122)</f>
        <v>0</v>
      </c>
      <c r="M123" s="21"/>
      <c r="N123" s="39">
        <f>SUM(N110:N122)</f>
        <v>0</v>
      </c>
      <c r="O123" s="21"/>
      <c r="P123" s="21"/>
      <c r="Q123" s="21"/>
      <c r="R123" s="39">
        <f>SUM(R110:R122)</f>
        <v>5131</v>
      </c>
      <c r="S123" s="34">
        <f>J123+N123+R123</f>
        <v>5131</v>
      </c>
    </row>
    <row r="124" spans="1:19" ht="15" x14ac:dyDescent="0.2">
      <c r="A124" s="13"/>
      <c r="B124" s="13"/>
      <c r="C124" s="13"/>
      <c r="D124" s="13"/>
      <c r="E124" s="35" t="s">
        <v>28</v>
      </c>
      <c r="F124" s="13"/>
      <c r="G124" s="13"/>
      <c r="H124" s="21">
        <f>F124*G124</f>
        <v>0</v>
      </c>
      <c r="I124" s="21"/>
      <c r="J124" s="21">
        <f>H124*I124</f>
        <v>0</v>
      </c>
      <c r="K124" s="21"/>
      <c r="L124" s="21"/>
      <c r="M124" s="21"/>
      <c r="N124" s="21">
        <f>L124*M124</f>
        <v>0</v>
      </c>
      <c r="O124" s="21"/>
      <c r="P124" s="21"/>
      <c r="Q124" s="21"/>
      <c r="R124" s="21">
        <f>P124*Q124</f>
        <v>0</v>
      </c>
      <c r="S124" s="40"/>
    </row>
    <row r="125" spans="1:19" ht="15" x14ac:dyDescent="0.2">
      <c r="A125" s="13"/>
      <c r="B125" s="13"/>
      <c r="C125" s="36"/>
      <c r="D125" s="13"/>
      <c r="E125" s="35"/>
      <c r="F125" s="13"/>
      <c r="G125" s="13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40"/>
    </row>
    <row r="126" spans="1:19" ht="15" x14ac:dyDescent="0.2">
      <c r="A126" s="13"/>
      <c r="B126" s="13"/>
      <c r="C126" s="36"/>
      <c r="D126" s="13"/>
      <c r="E126" s="35"/>
      <c r="F126" s="13"/>
      <c r="G126" s="13"/>
      <c r="H126" s="21">
        <f>F126*G126</f>
        <v>0</v>
      </c>
      <c r="I126" s="21"/>
      <c r="J126" s="21">
        <f t="shared" ref="J126:J127" si="23">H126*I126</f>
        <v>0</v>
      </c>
      <c r="K126" s="21"/>
      <c r="L126" s="21"/>
      <c r="M126" s="21"/>
      <c r="N126" s="21">
        <f>L126*M126</f>
        <v>0</v>
      </c>
      <c r="O126" s="21"/>
      <c r="P126" s="21"/>
      <c r="Q126" s="21"/>
      <c r="R126" s="21">
        <f t="shared" ref="R126:R127" si="24">P126*Q126</f>
        <v>0</v>
      </c>
      <c r="S126" s="40"/>
    </row>
    <row r="127" spans="1:19" x14ac:dyDescent="0.2">
      <c r="A127" s="13"/>
      <c r="B127" s="13"/>
      <c r="C127" s="13"/>
      <c r="D127" s="13"/>
      <c r="E127" s="13"/>
      <c r="F127" s="13"/>
      <c r="G127" s="13"/>
      <c r="H127" s="21">
        <f>F127*G127</f>
        <v>0</v>
      </c>
      <c r="I127" s="21"/>
      <c r="J127" s="21">
        <f t="shared" si="23"/>
        <v>0</v>
      </c>
      <c r="K127" s="21"/>
      <c r="L127" s="21"/>
      <c r="M127" s="21"/>
      <c r="N127" s="21">
        <f>L127*M127</f>
        <v>0</v>
      </c>
      <c r="O127" s="21"/>
      <c r="P127" s="21"/>
      <c r="Q127" s="21"/>
      <c r="R127" s="21">
        <f t="shared" si="24"/>
        <v>0</v>
      </c>
      <c r="S127" s="40"/>
    </row>
    <row r="128" spans="1:19" x14ac:dyDescent="0.2">
      <c r="A128" s="13"/>
      <c r="B128" s="13"/>
      <c r="C128" s="13"/>
      <c r="D128" s="13"/>
      <c r="E128" s="38" t="s">
        <v>26</v>
      </c>
      <c r="F128" s="13"/>
      <c r="G128" s="13"/>
      <c r="H128" s="39">
        <f>SUM(H124:H127)</f>
        <v>0</v>
      </c>
      <c r="I128" s="21"/>
      <c r="J128" s="39">
        <f>SUM(J125:J127)</f>
        <v>0</v>
      </c>
      <c r="K128" s="21"/>
      <c r="L128" s="39">
        <f>SUM(L124:L127)</f>
        <v>0</v>
      </c>
      <c r="M128" s="21"/>
      <c r="N128" s="39">
        <f>SUM(N124:N127)</f>
        <v>0</v>
      </c>
      <c r="O128" s="21"/>
      <c r="P128" s="21"/>
      <c r="Q128" s="21"/>
      <c r="R128" s="39">
        <f>SUM(R124:R127)</f>
        <v>0</v>
      </c>
      <c r="S128" s="34">
        <f>J128+N128+R128</f>
        <v>0</v>
      </c>
    </row>
    <row r="129" spans="1:19" x14ac:dyDescent="0.2">
      <c r="A129" s="13"/>
      <c r="B129" s="13"/>
      <c r="C129" s="13"/>
      <c r="D129" s="13"/>
      <c r="E129" s="38" t="s">
        <v>26</v>
      </c>
      <c r="F129" s="13"/>
      <c r="G129" s="13"/>
      <c r="H129" s="39">
        <f>H109+H123+H128</f>
        <v>4</v>
      </c>
      <c r="I129" s="21"/>
      <c r="J129" s="39">
        <f>J109+J123+J128</f>
        <v>2400</v>
      </c>
      <c r="K129" s="21"/>
      <c r="L129" s="39">
        <f>L109+L123+L128</f>
        <v>0.9</v>
      </c>
      <c r="M129" s="21"/>
      <c r="N129" s="39">
        <f>N109+N123+N128</f>
        <v>405</v>
      </c>
      <c r="O129" s="21"/>
      <c r="P129" s="21"/>
      <c r="Q129" s="21"/>
      <c r="R129" s="39">
        <f>R109+R123+R128</f>
        <v>5868</v>
      </c>
      <c r="S129" s="39">
        <f>SUM(S99:S128)</f>
        <v>8673</v>
      </c>
    </row>
    <row r="130" spans="1:19" x14ac:dyDescent="0.2">
      <c r="A130" s="31"/>
      <c r="B130" s="31"/>
      <c r="C130" s="4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42">
        <f>J129+N129+R129</f>
        <v>8673</v>
      </c>
      <c r="S130" s="42" t="s">
        <v>0</v>
      </c>
    </row>
    <row r="131" spans="1:19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1:19" ht="20.25" x14ac:dyDescent="0.3">
      <c r="A132"/>
      <c r="B132"/>
      <c r="C132"/>
      <c r="D132"/>
      <c r="E132"/>
      <c r="F132" t="s">
        <v>0</v>
      </c>
      <c r="G132"/>
      <c r="H132" s="30" t="s">
        <v>110</v>
      </c>
      <c r="I132"/>
      <c r="J132"/>
      <c r="K132"/>
      <c r="L132"/>
      <c r="M132"/>
      <c r="N132"/>
      <c r="O132"/>
      <c r="P132"/>
      <c r="Q132"/>
      <c r="R132"/>
      <c r="S132"/>
    </row>
    <row r="133" spans="1:19" x14ac:dyDescent="0.2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</row>
    <row r="134" spans="1:19" x14ac:dyDescent="0.2">
      <c r="A134" s="5" t="s">
        <v>2</v>
      </c>
      <c r="B134" s="5" t="s">
        <v>3</v>
      </c>
      <c r="C134" s="5" t="s">
        <v>4</v>
      </c>
      <c r="D134" s="5" t="s">
        <v>5</v>
      </c>
      <c r="E134" s="5" t="s">
        <v>6</v>
      </c>
      <c r="F134" s="5" t="s">
        <v>7</v>
      </c>
      <c r="G134" s="5" t="s">
        <v>8</v>
      </c>
      <c r="H134" s="32" t="s">
        <v>9</v>
      </c>
      <c r="I134" s="32"/>
      <c r="J134" s="32"/>
      <c r="K134" s="5"/>
      <c r="L134" s="32" t="s">
        <v>10</v>
      </c>
      <c r="M134" s="32"/>
      <c r="N134" s="32"/>
      <c r="O134" s="32" t="s">
        <v>39</v>
      </c>
      <c r="P134" s="32"/>
      <c r="Q134" s="32"/>
      <c r="R134" s="32"/>
      <c r="S134" s="31"/>
    </row>
    <row r="135" spans="1:19" ht="25.5" x14ac:dyDescent="0.2">
      <c r="A135" s="33"/>
      <c r="B135" s="33"/>
      <c r="C135" s="33"/>
      <c r="D135" s="33"/>
      <c r="E135" s="33"/>
      <c r="F135" s="8"/>
      <c r="G135" s="8"/>
      <c r="H135" s="10" t="s">
        <v>12</v>
      </c>
      <c r="I135" s="10" t="s">
        <v>13</v>
      </c>
      <c r="J135" s="10" t="s">
        <v>14</v>
      </c>
      <c r="K135" s="8"/>
      <c r="L135" s="10" t="s">
        <v>12</v>
      </c>
      <c r="M135" s="10" t="s">
        <v>15</v>
      </c>
      <c r="N135" s="10" t="s">
        <v>14</v>
      </c>
      <c r="O135" s="10" t="s">
        <v>16</v>
      </c>
      <c r="P135" s="10" t="s">
        <v>12</v>
      </c>
      <c r="Q135" s="10" t="s">
        <v>15</v>
      </c>
      <c r="R135" s="10" t="s">
        <v>14</v>
      </c>
      <c r="S135" s="31"/>
    </row>
    <row r="136" spans="1:19" ht="47.25" x14ac:dyDescent="0.2">
      <c r="A136" s="13"/>
      <c r="B136" s="13"/>
      <c r="C136" s="13"/>
      <c r="D136" s="13"/>
      <c r="E136" s="14" t="s">
        <v>17</v>
      </c>
      <c r="F136" s="13"/>
      <c r="G136" s="13"/>
      <c r="H136" s="21">
        <f>F136*G136</f>
        <v>0</v>
      </c>
      <c r="I136" s="21"/>
      <c r="J136" s="21">
        <f>H136*I136</f>
        <v>0</v>
      </c>
      <c r="K136" s="21"/>
      <c r="L136" s="21"/>
      <c r="M136" s="21"/>
      <c r="N136" s="21">
        <f>L136*M136</f>
        <v>0</v>
      </c>
      <c r="O136" s="21"/>
      <c r="P136" s="21"/>
      <c r="Q136" s="21"/>
      <c r="R136" s="21">
        <f>P136*Q136</f>
        <v>0</v>
      </c>
      <c r="S136" s="34"/>
    </row>
    <row r="137" spans="1:19" ht="15" x14ac:dyDescent="0.2">
      <c r="A137" s="13">
        <v>1</v>
      </c>
      <c r="B137" s="13"/>
      <c r="C137" s="13"/>
      <c r="D137" s="13"/>
      <c r="E137" s="35" t="s">
        <v>18</v>
      </c>
      <c r="F137" s="13"/>
      <c r="G137" s="13"/>
      <c r="H137" s="21">
        <f>F137*G137</f>
        <v>0</v>
      </c>
      <c r="I137" s="21"/>
      <c r="J137" s="21">
        <f>H137*I137</f>
        <v>0</v>
      </c>
      <c r="K137" s="21"/>
      <c r="L137" s="21"/>
      <c r="M137" s="21"/>
      <c r="N137" s="21">
        <f>L137*M137</f>
        <v>0</v>
      </c>
      <c r="O137" s="21"/>
      <c r="P137" s="21"/>
      <c r="Q137" s="21"/>
      <c r="R137" s="21">
        <f t="shared" ref="R137:R142" si="25">P137*Q137</f>
        <v>0</v>
      </c>
      <c r="S137" s="34"/>
    </row>
    <row r="138" spans="1:19" ht="25.5" x14ac:dyDescent="0.2">
      <c r="A138" s="13">
        <v>1</v>
      </c>
      <c r="B138" s="13" t="s">
        <v>111</v>
      </c>
      <c r="C138" s="36">
        <v>44736</v>
      </c>
      <c r="D138" s="13"/>
      <c r="E138" s="35" t="s">
        <v>112</v>
      </c>
      <c r="F138" s="13">
        <v>1</v>
      </c>
      <c r="G138" s="13">
        <v>1</v>
      </c>
      <c r="H138" s="21">
        <f>F138*G138</f>
        <v>1</v>
      </c>
      <c r="I138" s="21">
        <v>600</v>
      </c>
      <c r="J138" s="21">
        <f>H138*I138</f>
        <v>600</v>
      </c>
      <c r="K138" s="21" t="s">
        <v>42</v>
      </c>
      <c r="L138" s="21">
        <v>0.3</v>
      </c>
      <c r="M138" s="21">
        <v>450</v>
      </c>
      <c r="N138" s="21">
        <f>L138*M138</f>
        <v>135</v>
      </c>
      <c r="O138" s="21" t="s">
        <v>113</v>
      </c>
      <c r="P138" s="21">
        <v>1</v>
      </c>
      <c r="Q138" s="21">
        <v>246.22</v>
      </c>
      <c r="R138" s="21">
        <f>P138*Q138</f>
        <v>246.22</v>
      </c>
      <c r="S138" s="34"/>
    </row>
    <row r="139" spans="1:19" ht="15" x14ac:dyDescent="0.2">
      <c r="A139" s="13"/>
      <c r="B139" s="13"/>
      <c r="C139" s="13"/>
      <c r="D139" s="13"/>
      <c r="E139" s="35"/>
      <c r="F139" s="13"/>
      <c r="G139" s="13"/>
      <c r="H139" s="21"/>
      <c r="I139" s="21"/>
      <c r="J139" s="21"/>
      <c r="K139" s="21"/>
      <c r="L139" s="21"/>
      <c r="M139" s="21"/>
      <c r="N139" s="21"/>
      <c r="O139" s="21" t="s">
        <v>100</v>
      </c>
      <c r="P139" s="21">
        <v>0.5</v>
      </c>
      <c r="Q139" s="21">
        <v>75</v>
      </c>
      <c r="R139" s="21">
        <f>P139*Q139</f>
        <v>37.5</v>
      </c>
      <c r="S139" s="34"/>
    </row>
    <row r="140" spans="1:19" ht="15" x14ac:dyDescent="0.2">
      <c r="A140" s="13"/>
      <c r="B140" s="13"/>
      <c r="C140" s="13"/>
      <c r="D140" s="13"/>
      <c r="E140" s="35"/>
      <c r="F140" s="13"/>
      <c r="G140" s="13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34"/>
    </row>
    <row r="141" spans="1:19" ht="15" x14ac:dyDescent="0.2">
      <c r="A141" s="13"/>
      <c r="B141" s="13"/>
      <c r="C141" s="36"/>
      <c r="D141" s="13"/>
      <c r="E141" s="43"/>
      <c r="F141" s="13"/>
      <c r="G141" s="13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37"/>
    </row>
    <row r="142" spans="1:19" x14ac:dyDescent="0.2">
      <c r="A142" s="13"/>
      <c r="B142" s="13"/>
      <c r="C142" s="13"/>
      <c r="D142" s="13"/>
      <c r="E142" s="13"/>
      <c r="F142" s="13"/>
      <c r="G142" s="13"/>
      <c r="H142" s="21"/>
      <c r="I142" s="21"/>
      <c r="J142" s="21">
        <f>H143*I142</f>
        <v>0</v>
      </c>
      <c r="K142" s="21"/>
      <c r="L142" s="21"/>
      <c r="M142" s="21"/>
      <c r="N142" s="21">
        <f>L142*M142</f>
        <v>0</v>
      </c>
      <c r="O142" s="21"/>
      <c r="P142" s="21"/>
      <c r="Q142" s="21"/>
      <c r="R142" s="21">
        <f t="shared" si="25"/>
        <v>0</v>
      </c>
      <c r="S142" s="37"/>
    </row>
    <row r="143" spans="1:19" x14ac:dyDescent="0.2">
      <c r="A143" s="13"/>
      <c r="B143" s="13"/>
      <c r="C143" s="13"/>
      <c r="D143" s="13"/>
      <c r="E143" s="38" t="s">
        <v>26</v>
      </c>
      <c r="F143" s="13"/>
      <c r="G143" s="13"/>
      <c r="H143" s="21">
        <f>F142*G142</f>
        <v>0</v>
      </c>
      <c r="I143" s="21"/>
      <c r="J143" s="39">
        <f>SUM(J136:J142)</f>
        <v>600</v>
      </c>
      <c r="K143" s="21"/>
      <c r="L143" s="39">
        <f>SUM(L136:L142)</f>
        <v>0.3</v>
      </c>
      <c r="M143" s="21"/>
      <c r="N143" s="39">
        <f>SUM(N136:N142)</f>
        <v>135</v>
      </c>
      <c r="O143" s="21"/>
      <c r="P143" s="21"/>
      <c r="Q143" s="21"/>
      <c r="R143" s="39">
        <f>SUM(R136:R142)</f>
        <v>283.72000000000003</v>
      </c>
      <c r="S143" s="34">
        <f>J143+N143+R143</f>
        <v>1018.72</v>
      </c>
    </row>
    <row r="144" spans="1:19" ht="15" x14ac:dyDescent="0.2">
      <c r="A144" s="13" t="s">
        <v>0</v>
      </c>
      <c r="B144" s="13"/>
      <c r="C144" s="13"/>
      <c r="D144" s="13"/>
      <c r="E144" s="35" t="s">
        <v>27</v>
      </c>
      <c r="F144" s="13"/>
      <c r="G144" s="13"/>
      <c r="H144" s="39">
        <f>SUM(H136:H143)</f>
        <v>1</v>
      </c>
      <c r="I144" s="21"/>
      <c r="J144" s="21">
        <f>H145*I144</f>
        <v>0</v>
      </c>
      <c r="K144" s="21"/>
      <c r="L144" s="21"/>
      <c r="M144" s="21"/>
      <c r="N144" s="21">
        <f>L144*M144</f>
        <v>0</v>
      </c>
      <c r="O144" s="21"/>
      <c r="P144" s="21"/>
      <c r="Q144" s="21"/>
      <c r="R144" s="21">
        <f>P144</f>
        <v>0</v>
      </c>
      <c r="S144" s="40"/>
    </row>
    <row r="145" spans="1:19" ht="25.5" x14ac:dyDescent="0.2">
      <c r="A145" s="13" t="s">
        <v>70</v>
      </c>
      <c r="B145" s="18" t="s">
        <v>114</v>
      </c>
      <c r="C145" s="36">
        <v>44729</v>
      </c>
      <c r="D145" s="13"/>
      <c r="E145" s="44" t="s">
        <v>115</v>
      </c>
      <c r="F145" s="13">
        <v>1</v>
      </c>
      <c r="G145" s="13">
        <v>1</v>
      </c>
      <c r="H145" s="21">
        <f>F145*G145</f>
        <v>1</v>
      </c>
      <c r="I145" s="21">
        <v>600</v>
      </c>
      <c r="J145" s="21">
        <f>H146*I145</f>
        <v>600</v>
      </c>
      <c r="K145" s="21" t="s">
        <v>116</v>
      </c>
      <c r="L145" s="21">
        <v>3</v>
      </c>
      <c r="M145" s="21">
        <v>1800</v>
      </c>
      <c r="N145" s="21">
        <f t="shared" ref="N145:N151" si="26">L145*M145</f>
        <v>5400</v>
      </c>
      <c r="O145" s="21"/>
      <c r="P145" s="21"/>
      <c r="Q145" s="21"/>
      <c r="R145" s="21">
        <f>P145*Q145</f>
        <v>0</v>
      </c>
      <c r="S145" s="40"/>
    </row>
    <row r="146" spans="1:19" ht="25.5" x14ac:dyDescent="0.2">
      <c r="A146" s="13"/>
      <c r="B146" s="13"/>
      <c r="C146" s="13"/>
      <c r="D146" s="13"/>
      <c r="E146" s="35"/>
      <c r="F146" s="13"/>
      <c r="G146" s="13"/>
      <c r="H146" s="21">
        <f>F145*G145</f>
        <v>1</v>
      </c>
      <c r="I146" s="21"/>
      <c r="J146" s="21">
        <f>H147*I146</f>
        <v>0</v>
      </c>
      <c r="K146" s="21" t="s">
        <v>117</v>
      </c>
      <c r="L146" s="21">
        <v>1</v>
      </c>
      <c r="M146" s="21">
        <v>1600</v>
      </c>
      <c r="N146" s="21">
        <f t="shared" si="26"/>
        <v>1600</v>
      </c>
      <c r="O146" s="21"/>
      <c r="P146" s="21"/>
      <c r="Q146" s="21"/>
      <c r="R146" s="21">
        <f t="shared" ref="R146:R172" si="27">P146*Q146</f>
        <v>0</v>
      </c>
      <c r="S146" s="40"/>
    </row>
    <row r="147" spans="1:19" ht="15" x14ac:dyDescent="0.2">
      <c r="A147" s="13"/>
      <c r="B147" s="13"/>
      <c r="C147" s="13"/>
      <c r="D147" s="13"/>
      <c r="E147" s="35"/>
      <c r="F147" s="13"/>
      <c r="G147" s="13"/>
      <c r="H147" s="21">
        <f>F146*G146</f>
        <v>0</v>
      </c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40"/>
    </row>
    <row r="148" spans="1:19" ht="38.25" x14ac:dyDescent="0.2">
      <c r="A148" s="13" t="s">
        <v>91</v>
      </c>
      <c r="B148" s="18" t="s">
        <v>118</v>
      </c>
      <c r="C148" s="36">
        <v>44720</v>
      </c>
      <c r="D148" s="13"/>
      <c r="E148" s="35" t="s">
        <v>119</v>
      </c>
      <c r="F148" s="13">
        <v>1</v>
      </c>
      <c r="G148" s="13">
        <v>2</v>
      </c>
      <c r="H148" s="21">
        <f>F148*G148</f>
        <v>2</v>
      </c>
      <c r="I148" s="21">
        <v>600</v>
      </c>
      <c r="J148" s="21">
        <f>H149*I148</f>
        <v>1200</v>
      </c>
      <c r="K148" s="21" t="s">
        <v>120</v>
      </c>
      <c r="L148" s="21">
        <v>1</v>
      </c>
      <c r="M148" s="21">
        <v>3500</v>
      </c>
      <c r="N148" s="21">
        <f t="shared" si="26"/>
        <v>3500</v>
      </c>
      <c r="O148" s="21" t="s">
        <v>121</v>
      </c>
      <c r="P148" s="21">
        <v>8</v>
      </c>
      <c r="Q148" s="21">
        <v>300</v>
      </c>
      <c r="R148" s="21">
        <f t="shared" si="27"/>
        <v>2400</v>
      </c>
      <c r="S148" s="40"/>
    </row>
    <row r="149" spans="1:19" ht="15" x14ac:dyDescent="0.2">
      <c r="A149" s="13"/>
      <c r="B149" s="13"/>
      <c r="C149" s="13"/>
      <c r="D149" s="13"/>
      <c r="E149" s="35"/>
      <c r="F149" s="13"/>
      <c r="G149" s="13"/>
      <c r="H149" s="21">
        <f>F148*G148</f>
        <v>2</v>
      </c>
      <c r="I149" s="21"/>
      <c r="J149" s="21">
        <f>H150*I149</f>
        <v>0</v>
      </c>
      <c r="K149" s="21" t="s">
        <v>42</v>
      </c>
      <c r="L149" s="21">
        <v>0.5</v>
      </c>
      <c r="M149" s="21">
        <v>450</v>
      </c>
      <c r="N149" s="21">
        <f t="shared" si="26"/>
        <v>225</v>
      </c>
      <c r="O149" s="21" t="s">
        <v>37</v>
      </c>
      <c r="P149" s="21">
        <v>70</v>
      </c>
      <c r="Q149" s="21">
        <v>0.8</v>
      </c>
      <c r="R149" s="21">
        <f t="shared" si="27"/>
        <v>56</v>
      </c>
      <c r="S149" s="40"/>
    </row>
    <row r="150" spans="1:19" ht="15" x14ac:dyDescent="0.2">
      <c r="A150" s="13"/>
      <c r="B150" s="13"/>
      <c r="C150" s="13"/>
      <c r="D150" s="13"/>
      <c r="E150" s="35"/>
      <c r="F150" s="13"/>
      <c r="G150" s="13"/>
      <c r="H150" s="21">
        <f>F149*G149</f>
        <v>0</v>
      </c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40"/>
    </row>
    <row r="151" spans="1:19" ht="15" x14ac:dyDescent="0.2">
      <c r="A151" s="13" t="s">
        <v>76</v>
      </c>
      <c r="B151" s="18" t="s">
        <v>122</v>
      </c>
      <c r="C151" s="36">
        <v>44719</v>
      </c>
      <c r="D151" s="13"/>
      <c r="E151" s="35" t="s">
        <v>119</v>
      </c>
      <c r="F151" s="13">
        <v>2</v>
      </c>
      <c r="G151" s="13">
        <v>2</v>
      </c>
      <c r="H151" s="21">
        <f>F151*G151</f>
        <v>4</v>
      </c>
      <c r="I151" s="21">
        <v>600</v>
      </c>
      <c r="J151" s="21">
        <f>H172*I151</f>
        <v>0</v>
      </c>
      <c r="K151" s="21" t="s">
        <v>42</v>
      </c>
      <c r="L151" s="21">
        <v>1</v>
      </c>
      <c r="M151" s="21">
        <v>450</v>
      </c>
      <c r="N151" s="21">
        <f t="shared" si="26"/>
        <v>450</v>
      </c>
      <c r="O151" s="21" t="s">
        <v>123</v>
      </c>
      <c r="P151" s="21">
        <v>0.5</v>
      </c>
      <c r="Q151" s="21">
        <v>213</v>
      </c>
      <c r="R151" s="21">
        <f t="shared" si="27"/>
        <v>106.5</v>
      </c>
      <c r="S151" s="40"/>
    </row>
    <row r="152" spans="1:19" ht="15" x14ac:dyDescent="0.2">
      <c r="A152" s="13"/>
      <c r="B152" s="18"/>
      <c r="C152" s="36"/>
      <c r="D152" s="13"/>
      <c r="E152" s="35"/>
      <c r="F152" s="13"/>
      <c r="G152" s="13"/>
      <c r="H152" s="21"/>
      <c r="I152" s="21"/>
      <c r="J152" s="21"/>
      <c r="K152" s="21"/>
      <c r="L152" s="21"/>
      <c r="M152" s="21"/>
      <c r="N152" s="21"/>
      <c r="O152" s="21" t="s">
        <v>31</v>
      </c>
      <c r="P152" s="21">
        <v>0.5</v>
      </c>
      <c r="Q152" s="21">
        <v>63.64</v>
      </c>
      <c r="R152" s="21">
        <f t="shared" si="27"/>
        <v>31.82</v>
      </c>
      <c r="S152" s="40"/>
    </row>
    <row r="153" spans="1:19" ht="15" x14ac:dyDescent="0.2">
      <c r="A153" s="13"/>
      <c r="B153" s="18"/>
      <c r="C153" s="36"/>
      <c r="D153" s="13"/>
      <c r="E153" s="35"/>
      <c r="F153" s="13"/>
      <c r="G153" s="13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40"/>
    </row>
    <row r="154" spans="1:19" ht="51" x14ac:dyDescent="0.2">
      <c r="A154" s="13">
        <v>4</v>
      </c>
      <c r="B154" s="18" t="s">
        <v>124</v>
      </c>
      <c r="C154" s="36">
        <v>44733</v>
      </c>
      <c r="D154" s="13" t="s">
        <v>125</v>
      </c>
      <c r="E154" s="35" t="s">
        <v>119</v>
      </c>
      <c r="F154" s="13">
        <v>8</v>
      </c>
      <c r="G154" s="13">
        <v>2</v>
      </c>
      <c r="H154" s="21">
        <f>F154*G154</f>
        <v>16</v>
      </c>
      <c r="I154" s="21">
        <v>600</v>
      </c>
      <c r="J154" s="21">
        <f>H154*I154</f>
        <v>9600</v>
      </c>
      <c r="K154" s="21" t="s">
        <v>42</v>
      </c>
      <c r="L154" s="21">
        <v>4</v>
      </c>
      <c r="M154" s="21">
        <v>450</v>
      </c>
      <c r="N154" s="21">
        <f>L154*M154</f>
        <v>1800</v>
      </c>
      <c r="O154" s="21" t="s">
        <v>126</v>
      </c>
      <c r="P154" s="21">
        <v>1</v>
      </c>
      <c r="Q154" s="21">
        <v>155</v>
      </c>
      <c r="R154" s="21">
        <f>P154*Q154</f>
        <v>155</v>
      </c>
      <c r="S154" s="40"/>
    </row>
    <row r="155" spans="1:19" ht="15" x14ac:dyDescent="0.2">
      <c r="A155" s="13"/>
      <c r="B155" s="18"/>
      <c r="C155" s="36"/>
      <c r="D155" s="13"/>
      <c r="E155" s="35"/>
      <c r="F155" s="13"/>
      <c r="G155" s="13"/>
      <c r="H155" s="21"/>
      <c r="I155" s="21"/>
      <c r="J155" s="21"/>
      <c r="K155" s="21"/>
      <c r="L155" s="21"/>
      <c r="M155" s="21"/>
      <c r="N155" s="21"/>
      <c r="O155" s="21" t="s">
        <v>127</v>
      </c>
      <c r="P155" s="21">
        <v>0.3</v>
      </c>
      <c r="Q155" s="21">
        <v>68</v>
      </c>
      <c r="R155" s="21">
        <f t="shared" ref="R155:R159" si="28">P155*Q155</f>
        <v>20.399999999999999</v>
      </c>
      <c r="S155" s="40"/>
    </row>
    <row r="156" spans="1:19" ht="15" x14ac:dyDescent="0.2">
      <c r="A156" s="13"/>
      <c r="B156" s="18"/>
      <c r="C156" s="36"/>
      <c r="D156" s="13"/>
      <c r="E156" s="35"/>
      <c r="F156" s="13"/>
      <c r="G156" s="13"/>
      <c r="H156" s="21"/>
      <c r="I156" s="21"/>
      <c r="J156" s="21"/>
      <c r="K156" s="21"/>
      <c r="L156" s="21"/>
      <c r="M156" s="21"/>
      <c r="N156" s="21"/>
      <c r="O156" s="21" t="s">
        <v>128</v>
      </c>
      <c r="P156" s="21">
        <v>112</v>
      </c>
      <c r="Q156" s="21">
        <v>12</v>
      </c>
      <c r="R156" s="21">
        <f t="shared" si="28"/>
        <v>1344</v>
      </c>
      <c r="S156" s="40"/>
    </row>
    <row r="157" spans="1:19" ht="15" x14ac:dyDescent="0.2">
      <c r="A157" s="13"/>
      <c r="B157" s="18"/>
      <c r="C157" s="36"/>
      <c r="D157" s="13"/>
      <c r="E157" s="35"/>
      <c r="F157" s="13"/>
      <c r="G157" s="13"/>
      <c r="H157" s="21"/>
      <c r="I157" s="21"/>
      <c r="J157" s="21"/>
      <c r="K157" s="21"/>
      <c r="L157" s="21"/>
      <c r="M157" s="21"/>
      <c r="N157" s="21"/>
      <c r="O157" s="21" t="s">
        <v>129</v>
      </c>
      <c r="P157" s="21">
        <v>16</v>
      </c>
      <c r="Q157" s="21">
        <v>10</v>
      </c>
      <c r="R157" s="21">
        <f t="shared" si="28"/>
        <v>160</v>
      </c>
      <c r="S157" s="40"/>
    </row>
    <row r="158" spans="1:19" ht="15" x14ac:dyDescent="0.2">
      <c r="A158" s="13"/>
      <c r="B158" s="18"/>
      <c r="C158" s="36"/>
      <c r="D158" s="13"/>
      <c r="E158" s="35"/>
      <c r="F158" s="13"/>
      <c r="G158" s="13"/>
      <c r="H158" s="21"/>
      <c r="I158" s="21"/>
      <c r="J158" s="21"/>
      <c r="K158" s="21"/>
      <c r="L158" s="21"/>
      <c r="M158" s="21"/>
      <c r="N158" s="21"/>
      <c r="O158" s="21" t="s">
        <v>130</v>
      </c>
      <c r="P158" s="21">
        <v>2</v>
      </c>
      <c r="Q158" s="21">
        <v>48.66</v>
      </c>
      <c r="R158" s="21">
        <f t="shared" si="28"/>
        <v>97.32</v>
      </c>
      <c r="S158" s="40"/>
    </row>
    <row r="159" spans="1:19" ht="15" x14ac:dyDescent="0.2">
      <c r="A159" s="13"/>
      <c r="B159" s="18"/>
      <c r="C159" s="36"/>
      <c r="D159" s="13"/>
      <c r="E159" s="35"/>
      <c r="F159" s="13"/>
      <c r="G159" s="13"/>
      <c r="H159" s="21"/>
      <c r="I159" s="21"/>
      <c r="J159" s="21"/>
      <c r="K159" s="21"/>
      <c r="L159" s="21"/>
      <c r="M159" s="21"/>
      <c r="N159" s="21"/>
      <c r="O159" s="21" t="s">
        <v>131</v>
      </c>
      <c r="P159" s="21">
        <v>0.2</v>
      </c>
      <c r="Q159" s="21">
        <v>295</v>
      </c>
      <c r="R159" s="21">
        <f t="shared" si="28"/>
        <v>59</v>
      </c>
      <c r="S159" s="40"/>
    </row>
    <row r="160" spans="1:19" ht="15" x14ac:dyDescent="0.2">
      <c r="A160" s="13"/>
      <c r="B160" s="18"/>
      <c r="C160" s="36"/>
      <c r="D160" s="13"/>
      <c r="E160" s="35"/>
      <c r="F160" s="13"/>
      <c r="G160" s="13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40"/>
    </row>
    <row r="161" spans="1:19" ht="51" x14ac:dyDescent="0.2">
      <c r="A161" s="13">
        <v>5</v>
      </c>
      <c r="B161" s="18" t="s">
        <v>132</v>
      </c>
      <c r="C161" s="36">
        <v>44735</v>
      </c>
      <c r="D161" s="13" t="s">
        <v>125</v>
      </c>
      <c r="E161" s="35" t="s">
        <v>133</v>
      </c>
      <c r="F161" s="13">
        <v>8</v>
      </c>
      <c r="G161" s="13">
        <v>2</v>
      </c>
      <c r="H161" s="21">
        <f>F161*G161</f>
        <v>16</v>
      </c>
      <c r="I161" s="21">
        <v>600</v>
      </c>
      <c r="J161" s="21">
        <f>H161*I161</f>
        <v>9600</v>
      </c>
      <c r="K161" s="21" t="s">
        <v>42</v>
      </c>
      <c r="L161" s="21">
        <v>4</v>
      </c>
      <c r="M161" s="21">
        <v>450</v>
      </c>
      <c r="N161" s="21">
        <f>L161*M161</f>
        <v>1800</v>
      </c>
      <c r="O161" s="21" t="s">
        <v>134</v>
      </c>
      <c r="P161" s="21">
        <v>21</v>
      </c>
      <c r="Q161" s="21">
        <v>2100</v>
      </c>
      <c r="R161" s="21">
        <f>P161*Q161</f>
        <v>44100</v>
      </c>
      <c r="S161" s="40"/>
    </row>
    <row r="162" spans="1:19" ht="15" x14ac:dyDescent="0.2">
      <c r="A162" s="13"/>
      <c r="B162" s="18"/>
      <c r="C162" s="36"/>
      <c r="D162" s="13"/>
      <c r="E162" s="35"/>
      <c r="F162" s="13"/>
      <c r="G162" s="13"/>
      <c r="H162" s="21"/>
      <c r="I162" s="21"/>
      <c r="J162" s="21"/>
      <c r="K162" s="21"/>
      <c r="L162" s="21"/>
      <c r="M162" s="21"/>
      <c r="N162" s="21"/>
      <c r="O162" s="21" t="s">
        <v>135</v>
      </c>
      <c r="P162" s="21">
        <v>3</v>
      </c>
      <c r="Q162" s="21">
        <v>515</v>
      </c>
      <c r="R162" s="21">
        <f t="shared" ref="R162:R169" si="29">P162*Q162</f>
        <v>1545</v>
      </c>
      <c r="S162" s="40"/>
    </row>
    <row r="163" spans="1:19" ht="15" x14ac:dyDescent="0.2">
      <c r="A163" s="13"/>
      <c r="B163" s="18"/>
      <c r="C163" s="36"/>
      <c r="D163" s="13"/>
      <c r="E163" s="35"/>
      <c r="F163" s="13"/>
      <c r="G163" s="13"/>
      <c r="H163" s="21"/>
      <c r="I163" s="21"/>
      <c r="J163" s="21"/>
      <c r="K163" s="21"/>
      <c r="L163" s="21"/>
      <c r="M163" s="21"/>
      <c r="N163" s="21"/>
      <c r="O163" s="21" t="s">
        <v>136</v>
      </c>
      <c r="P163" s="21">
        <v>84</v>
      </c>
      <c r="Q163" s="21">
        <v>12</v>
      </c>
      <c r="R163" s="21">
        <f t="shared" si="29"/>
        <v>1008</v>
      </c>
      <c r="S163" s="40"/>
    </row>
    <row r="164" spans="1:19" ht="15" x14ac:dyDescent="0.2">
      <c r="A164" s="13"/>
      <c r="B164" s="18"/>
      <c r="C164" s="36"/>
      <c r="D164" s="13"/>
      <c r="E164" s="35"/>
      <c r="F164" s="13"/>
      <c r="G164" s="13"/>
      <c r="H164" s="21"/>
      <c r="I164" s="21"/>
      <c r="J164" s="21"/>
      <c r="K164" s="21"/>
      <c r="L164" s="21"/>
      <c r="M164" s="21"/>
      <c r="N164" s="21"/>
      <c r="O164" s="21" t="s">
        <v>137</v>
      </c>
      <c r="P164" s="21">
        <v>3</v>
      </c>
      <c r="Q164" s="21">
        <v>430</v>
      </c>
      <c r="R164" s="21">
        <f t="shared" si="29"/>
        <v>1290</v>
      </c>
      <c r="S164" s="40"/>
    </row>
    <row r="165" spans="1:19" ht="15" x14ac:dyDescent="0.2">
      <c r="A165" s="13"/>
      <c r="B165" s="18"/>
      <c r="C165" s="36"/>
      <c r="D165" s="13"/>
      <c r="E165" s="35"/>
      <c r="F165" s="13"/>
      <c r="G165" s="13"/>
      <c r="H165" s="21"/>
      <c r="I165" s="21"/>
      <c r="J165" s="21"/>
      <c r="K165" s="21"/>
      <c r="L165" s="21"/>
      <c r="M165" s="21"/>
      <c r="N165" s="21"/>
      <c r="O165" s="21" t="s">
        <v>138</v>
      </c>
      <c r="P165" s="21">
        <v>1</v>
      </c>
      <c r="Q165" s="21">
        <v>807.8</v>
      </c>
      <c r="R165" s="21">
        <f t="shared" si="29"/>
        <v>807.8</v>
      </c>
      <c r="S165" s="40"/>
    </row>
    <row r="166" spans="1:19" ht="15" x14ac:dyDescent="0.2">
      <c r="A166" s="13"/>
      <c r="B166" s="18"/>
      <c r="C166" s="36"/>
      <c r="D166" s="13"/>
      <c r="E166" s="35"/>
      <c r="F166" s="13"/>
      <c r="G166" s="13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>
        <f t="shared" si="29"/>
        <v>0</v>
      </c>
      <c r="S166" s="40"/>
    </row>
    <row r="167" spans="1:19" ht="15" x14ac:dyDescent="0.2">
      <c r="A167" s="13">
        <v>6</v>
      </c>
      <c r="B167" s="18" t="s">
        <v>83</v>
      </c>
      <c r="C167" s="36"/>
      <c r="D167" s="13"/>
      <c r="E167" s="35"/>
      <c r="F167" s="13"/>
      <c r="G167" s="13"/>
      <c r="H167" s="21"/>
      <c r="I167" s="21"/>
      <c r="J167" s="21"/>
      <c r="K167" s="21"/>
      <c r="L167" s="21"/>
      <c r="M167" s="21"/>
      <c r="N167" s="21"/>
      <c r="O167" s="21" t="s">
        <v>105</v>
      </c>
      <c r="P167" s="21">
        <v>5</v>
      </c>
      <c r="Q167" s="21">
        <v>348</v>
      </c>
      <c r="R167" s="21">
        <f t="shared" si="29"/>
        <v>1740</v>
      </c>
      <c r="S167" s="40"/>
    </row>
    <row r="168" spans="1:19" ht="15" x14ac:dyDescent="0.2">
      <c r="A168" s="13"/>
      <c r="B168" s="18"/>
      <c r="C168" s="36"/>
      <c r="D168" s="13"/>
      <c r="E168" s="35"/>
      <c r="F168" s="13"/>
      <c r="G168" s="13"/>
      <c r="H168" s="21"/>
      <c r="I168" s="21"/>
      <c r="J168" s="21"/>
      <c r="K168" s="21"/>
      <c r="L168" s="21"/>
      <c r="M168" s="21"/>
      <c r="N168" s="21"/>
      <c r="O168" s="21" t="s">
        <v>139</v>
      </c>
      <c r="P168" s="21">
        <v>8</v>
      </c>
      <c r="Q168" s="21">
        <v>75</v>
      </c>
      <c r="R168" s="21">
        <f t="shared" si="29"/>
        <v>600</v>
      </c>
      <c r="S168" s="40"/>
    </row>
    <row r="169" spans="1:19" ht="15" x14ac:dyDescent="0.2">
      <c r="A169" s="13"/>
      <c r="B169" s="18"/>
      <c r="C169" s="36"/>
      <c r="D169" s="13"/>
      <c r="E169" s="35"/>
      <c r="F169" s="13"/>
      <c r="G169" s="13"/>
      <c r="H169" s="21"/>
      <c r="I169" s="21"/>
      <c r="J169" s="21"/>
      <c r="K169" s="21"/>
      <c r="L169" s="21"/>
      <c r="M169" s="21"/>
      <c r="N169" s="21"/>
      <c r="O169" s="21" t="s">
        <v>140</v>
      </c>
      <c r="P169" s="21">
        <v>2</v>
      </c>
      <c r="Q169" s="21">
        <v>497</v>
      </c>
      <c r="R169" s="21">
        <f t="shared" si="29"/>
        <v>994</v>
      </c>
      <c r="S169" s="40"/>
    </row>
    <row r="170" spans="1:19" ht="15" x14ac:dyDescent="0.2">
      <c r="A170" s="13"/>
      <c r="B170" s="18"/>
      <c r="C170" s="36"/>
      <c r="D170" s="13"/>
      <c r="E170" s="35"/>
      <c r="F170" s="13"/>
      <c r="G170" s="13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40"/>
    </row>
    <row r="171" spans="1:19" ht="15" x14ac:dyDescent="0.2">
      <c r="A171" s="13"/>
      <c r="B171" s="18"/>
      <c r="C171" s="36"/>
      <c r="D171" s="13"/>
      <c r="E171" s="35"/>
      <c r="F171" s="13"/>
      <c r="G171" s="13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40"/>
    </row>
    <row r="172" spans="1:19" x14ac:dyDescent="0.2">
      <c r="A172" s="13"/>
      <c r="B172" s="13"/>
      <c r="C172" s="13"/>
      <c r="D172" s="13"/>
      <c r="E172" s="13"/>
      <c r="F172" s="13"/>
      <c r="G172" s="13"/>
      <c r="H172" s="21"/>
      <c r="I172" s="21"/>
      <c r="J172" s="21">
        <f>H173*I172</f>
        <v>0</v>
      </c>
      <c r="K172" s="21"/>
      <c r="L172" s="21"/>
      <c r="M172" s="21"/>
      <c r="N172" s="21">
        <f>L172*M172</f>
        <v>0</v>
      </c>
      <c r="O172" s="21"/>
      <c r="P172" s="21"/>
      <c r="Q172" s="21"/>
      <c r="R172" s="21">
        <f t="shared" si="27"/>
        <v>0</v>
      </c>
      <c r="S172" s="34"/>
    </row>
    <row r="173" spans="1:19" x14ac:dyDescent="0.2">
      <c r="A173" s="13"/>
      <c r="B173" s="13"/>
      <c r="C173" s="13"/>
      <c r="D173" s="13"/>
      <c r="E173" s="38" t="s">
        <v>26</v>
      </c>
      <c r="F173" s="13"/>
      <c r="G173" s="13"/>
      <c r="H173" s="21">
        <f>F172*G172</f>
        <v>0</v>
      </c>
      <c r="I173" s="21"/>
      <c r="J173" s="39">
        <f>SUM(J144:J172)</f>
        <v>21000</v>
      </c>
      <c r="K173" s="21"/>
      <c r="L173" s="39">
        <f>SUM(L144:L172)</f>
        <v>14.5</v>
      </c>
      <c r="M173" s="21"/>
      <c r="N173" s="39">
        <f>SUM(N144:N172)</f>
        <v>14775</v>
      </c>
      <c r="O173" s="21"/>
      <c r="P173" s="21"/>
      <c r="Q173" s="21"/>
      <c r="R173" s="39">
        <f>SUM(R144:R172)</f>
        <v>56514.840000000004</v>
      </c>
      <c r="S173" s="34">
        <f>J173+N173+R173</f>
        <v>92289.84</v>
      </c>
    </row>
    <row r="174" spans="1:19" ht="15" x14ac:dyDescent="0.2">
      <c r="A174" s="13"/>
      <c r="B174" s="13"/>
      <c r="C174" s="13"/>
      <c r="D174" s="13"/>
      <c r="E174" s="35" t="s">
        <v>28</v>
      </c>
      <c r="F174" s="13"/>
      <c r="G174" s="13"/>
      <c r="H174" s="39">
        <f>SUM(H145:H173)</f>
        <v>42</v>
      </c>
      <c r="I174" s="21"/>
      <c r="J174" s="21">
        <f>H175*I174</f>
        <v>0</v>
      </c>
      <c r="K174" s="21"/>
      <c r="L174" s="21"/>
      <c r="M174" s="21"/>
      <c r="N174" s="21">
        <f>L174*M174</f>
        <v>0</v>
      </c>
      <c r="O174" s="21"/>
      <c r="P174" s="21"/>
      <c r="Q174" s="21"/>
      <c r="R174" s="21">
        <f>P174*Q174</f>
        <v>0</v>
      </c>
      <c r="S174" s="40"/>
    </row>
    <row r="175" spans="1:19" ht="51" x14ac:dyDescent="0.2">
      <c r="A175" s="13">
        <v>1</v>
      </c>
      <c r="B175" s="13" t="s">
        <v>141</v>
      </c>
      <c r="C175" s="36">
        <v>44735</v>
      </c>
      <c r="D175" s="13" t="s">
        <v>125</v>
      </c>
      <c r="E175" s="35" t="s">
        <v>133</v>
      </c>
      <c r="F175" s="13">
        <v>2</v>
      </c>
      <c r="G175" s="13">
        <v>1</v>
      </c>
      <c r="H175" s="21">
        <f>F175*G175</f>
        <v>2</v>
      </c>
      <c r="I175" s="21">
        <v>600</v>
      </c>
      <c r="J175" s="21">
        <f>H175*I175</f>
        <v>1200</v>
      </c>
      <c r="K175" s="21" t="s">
        <v>42</v>
      </c>
      <c r="L175" s="21">
        <v>0.5</v>
      </c>
      <c r="M175" s="21">
        <v>450</v>
      </c>
      <c r="N175" s="21">
        <f>L175*M175</f>
        <v>225</v>
      </c>
      <c r="O175" s="21" t="s">
        <v>142</v>
      </c>
      <c r="P175" s="21">
        <v>1</v>
      </c>
      <c r="Q175" s="21">
        <v>286</v>
      </c>
      <c r="R175" s="21">
        <f>P175*Q175</f>
        <v>286</v>
      </c>
      <c r="S175" s="40"/>
    </row>
    <row r="176" spans="1:19" ht="15" x14ac:dyDescent="0.2">
      <c r="A176" s="13"/>
      <c r="B176" s="13"/>
      <c r="C176" s="36"/>
      <c r="D176" s="13"/>
      <c r="E176" s="35"/>
      <c r="F176" s="13"/>
      <c r="G176" s="13"/>
      <c r="H176" s="21"/>
      <c r="I176" s="21"/>
      <c r="J176" s="21"/>
      <c r="K176" s="21"/>
      <c r="L176" s="21"/>
      <c r="M176" s="21"/>
      <c r="N176" s="21"/>
      <c r="O176" s="21" t="s">
        <v>31</v>
      </c>
      <c r="P176" s="21">
        <v>0.5</v>
      </c>
      <c r="Q176" s="21">
        <v>78</v>
      </c>
      <c r="R176" s="21">
        <f t="shared" ref="R176:R177" si="30">P176*Q176</f>
        <v>39</v>
      </c>
      <c r="S176" s="40"/>
    </row>
    <row r="177" spans="1:19" ht="15" x14ac:dyDescent="0.2">
      <c r="A177" s="13"/>
      <c r="B177" s="13"/>
      <c r="C177" s="36"/>
      <c r="D177" s="13"/>
      <c r="E177" s="35"/>
      <c r="F177" s="13"/>
      <c r="G177" s="13"/>
      <c r="H177" s="21"/>
      <c r="I177" s="21"/>
      <c r="J177" s="21"/>
      <c r="K177" s="21"/>
      <c r="L177" s="21"/>
      <c r="M177" s="21"/>
      <c r="N177" s="21"/>
      <c r="O177" s="21" t="s">
        <v>37</v>
      </c>
      <c r="P177" s="21">
        <v>2</v>
      </c>
      <c r="Q177" s="21">
        <v>0.8</v>
      </c>
      <c r="R177" s="21">
        <f t="shared" si="30"/>
        <v>1.6</v>
      </c>
      <c r="S177" s="40"/>
    </row>
    <row r="178" spans="1:19" ht="15" x14ac:dyDescent="0.2">
      <c r="A178" s="13"/>
      <c r="B178" s="13"/>
      <c r="C178" s="36"/>
      <c r="D178" s="13"/>
      <c r="E178" s="35"/>
      <c r="F178" s="13"/>
      <c r="G178" s="13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40"/>
    </row>
    <row r="179" spans="1:19" ht="15" x14ac:dyDescent="0.2">
      <c r="A179" s="13"/>
      <c r="B179" s="13"/>
      <c r="C179" s="36"/>
      <c r="D179" s="13"/>
      <c r="E179" s="35"/>
      <c r="F179" s="13"/>
      <c r="G179" s="13"/>
      <c r="H179" s="21"/>
      <c r="I179" s="21"/>
      <c r="J179" s="21">
        <f>H180*I179</f>
        <v>0</v>
      </c>
      <c r="K179" s="21"/>
      <c r="L179" s="21"/>
      <c r="M179" s="21"/>
      <c r="N179" s="21">
        <f>L179*M179</f>
        <v>0</v>
      </c>
      <c r="O179" s="21"/>
      <c r="P179" s="21"/>
      <c r="Q179" s="21"/>
      <c r="R179" s="21">
        <f t="shared" ref="R179:R180" si="31">P179*Q179</f>
        <v>0</v>
      </c>
      <c r="S179" s="40"/>
    </row>
    <row r="180" spans="1:19" x14ac:dyDescent="0.2">
      <c r="A180" s="13"/>
      <c r="B180" s="13"/>
      <c r="C180" s="13"/>
      <c r="D180" s="13"/>
      <c r="E180" s="13"/>
      <c r="F180" s="13"/>
      <c r="G180" s="13"/>
      <c r="H180" s="21">
        <f>F179*G179</f>
        <v>0</v>
      </c>
      <c r="I180" s="21"/>
      <c r="J180" s="21">
        <f>H181*I180</f>
        <v>0</v>
      </c>
      <c r="K180" s="21"/>
      <c r="L180" s="21"/>
      <c r="M180" s="21"/>
      <c r="N180" s="21">
        <f>L180*M180</f>
        <v>0</v>
      </c>
      <c r="O180" s="21"/>
      <c r="P180" s="21"/>
      <c r="Q180" s="21"/>
      <c r="R180" s="21">
        <f t="shared" si="31"/>
        <v>0</v>
      </c>
      <c r="S180" s="40"/>
    </row>
    <row r="181" spans="1:19" x14ac:dyDescent="0.2">
      <c r="A181" s="13"/>
      <c r="B181" s="13"/>
      <c r="C181" s="13"/>
      <c r="D181" s="13"/>
      <c r="E181" s="38" t="s">
        <v>26</v>
      </c>
      <c r="F181" s="13"/>
      <c r="G181" s="13"/>
      <c r="H181" s="21">
        <f>F180*G180</f>
        <v>0</v>
      </c>
      <c r="I181" s="21"/>
      <c r="J181" s="39">
        <f>SUM(J175:J180)</f>
        <v>1200</v>
      </c>
      <c r="K181" s="21"/>
      <c r="L181" s="39">
        <f>SUM(L174:L180)</f>
        <v>0.5</v>
      </c>
      <c r="M181" s="21"/>
      <c r="N181" s="39">
        <f>SUM(N174:N180)</f>
        <v>225</v>
      </c>
      <c r="O181" s="21"/>
      <c r="P181" s="21"/>
      <c r="Q181" s="21"/>
      <c r="R181" s="39">
        <f>SUM(R174:R180)</f>
        <v>326.60000000000002</v>
      </c>
      <c r="S181" s="34">
        <f>J181+N181+R181</f>
        <v>1751.6</v>
      </c>
    </row>
    <row r="182" spans="1:19" x14ac:dyDescent="0.2">
      <c r="A182" s="13"/>
      <c r="B182" s="13"/>
      <c r="C182" s="13"/>
      <c r="D182" s="13"/>
      <c r="E182" s="38" t="s">
        <v>26</v>
      </c>
      <c r="F182" s="13"/>
      <c r="G182" s="13"/>
      <c r="H182" s="39">
        <f>SUM(H175:H181)</f>
        <v>2</v>
      </c>
      <c r="I182" s="21"/>
      <c r="J182" s="39">
        <f>J143+J173+J181</f>
        <v>22800</v>
      </c>
      <c r="K182" s="21"/>
      <c r="L182" s="39">
        <f>L143+L173+L181</f>
        <v>15.3</v>
      </c>
      <c r="M182" s="21"/>
      <c r="N182" s="39">
        <f>N143+N173+N181</f>
        <v>15135</v>
      </c>
      <c r="O182" s="21"/>
      <c r="P182" s="21"/>
      <c r="Q182" s="21"/>
      <c r="R182" s="39">
        <f>R143+R173+R181</f>
        <v>57125.16</v>
      </c>
      <c r="S182" s="39">
        <f>SUM(S136:S181)</f>
        <v>95060.160000000003</v>
      </c>
    </row>
    <row r="183" spans="1:19" x14ac:dyDescent="0.2">
      <c r="A183" s="31"/>
      <c r="B183" s="31"/>
      <c r="C183" s="41"/>
      <c r="D183" s="31"/>
      <c r="E183" s="31"/>
      <c r="F183" s="31"/>
      <c r="G183" s="31"/>
      <c r="H183" s="39">
        <f>H144+H174+H182</f>
        <v>45</v>
      </c>
      <c r="I183" s="31"/>
      <c r="J183" s="31"/>
      <c r="K183" s="31"/>
      <c r="L183" s="31"/>
      <c r="M183" s="31"/>
      <c r="N183" s="31"/>
      <c r="O183" s="31"/>
      <c r="P183" s="31"/>
      <c r="Q183" s="31"/>
      <c r="R183" s="42">
        <f>J182+N182+R182</f>
        <v>95060.160000000003</v>
      </c>
      <c r="S183" s="42" t="s">
        <v>0</v>
      </c>
    </row>
    <row r="185" spans="1:19" ht="20.25" x14ac:dyDescent="0.3">
      <c r="A185"/>
      <c r="B185"/>
      <c r="C185"/>
      <c r="D185"/>
      <c r="E185"/>
      <c r="F185" t="s">
        <v>0</v>
      </c>
      <c r="G185"/>
      <c r="H185" s="30" t="s">
        <v>143</v>
      </c>
      <c r="I185"/>
      <c r="J185"/>
      <c r="K185"/>
      <c r="L185"/>
      <c r="M185"/>
      <c r="N185"/>
      <c r="O185"/>
      <c r="P185"/>
      <c r="Q185"/>
      <c r="R185"/>
      <c r="S185"/>
    </row>
    <row r="186" spans="1:19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x14ac:dyDescent="0.2">
      <c r="A187" s="45" t="s">
        <v>2</v>
      </c>
      <c r="B187" s="45" t="s">
        <v>3</v>
      </c>
      <c r="C187" s="45" t="s">
        <v>4</v>
      </c>
      <c r="D187" s="45" t="s">
        <v>5</v>
      </c>
      <c r="E187" s="45" t="s">
        <v>6</v>
      </c>
      <c r="F187" s="46" t="s">
        <v>7</v>
      </c>
      <c r="G187" s="46" t="s">
        <v>8</v>
      </c>
      <c r="H187" s="47" t="s">
        <v>9</v>
      </c>
      <c r="I187" s="47"/>
      <c r="J187" s="47"/>
      <c r="K187" s="45"/>
      <c r="L187" s="47" t="s">
        <v>10</v>
      </c>
      <c r="M187" s="47"/>
      <c r="N187" s="47"/>
      <c r="O187" s="47" t="s">
        <v>39</v>
      </c>
      <c r="P187" s="47"/>
      <c r="Q187" s="47"/>
      <c r="R187" s="47"/>
      <c r="S187"/>
    </row>
    <row r="188" spans="1:19" x14ac:dyDescent="0.2">
      <c r="A188" s="48"/>
      <c r="B188" s="48"/>
      <c r="C188" s="48"/>
      <c r="D188" s="48"/>
      <c r="E188" s="48"/>
      <c r="F188" s="49"/>
      <c r="G188" s="49"/>
      <c r="H188" s="50" t="s">
        <v>12</v>
      </c>
      <c r="I188" s="51" t="s">
        <v>13</v>
      </c>
      <c r="J188" s="50" t="s">
        <v>14</v>
      </c>
      <c r="K188" s="52"/>
      <c r="L188" s="50" t="s">
        <v>12</v>
      </c>
      <c r="M188" s="50" t="s">
        <v>15</v>
      </c>
      <c r="N188" s="50" t="s">
        <v>14</v>
      </c>
      <c r="O188" s="51" t="s">
        <v>16</v>
      </c>
      <c r="P188" s="50" t="s">
        <v>12</v>
      </c>
      <c r="Q188" s="50" t="s">
        <v>15</v>
      </c>
      <c r="R188" s="50" t="s">
        <v>14</v>
      </c>
      <c r="S188"/>
    </row>
    <row r="189" spans="1:19" ht="47.25" x14ac:dyDescent="0.2">
      <c r="A189" s="53"/>
      <c r="B189" s="54"/>
      <c r="C189" s="53"/>
      <c r="D189" s="54"/>
      <c r="E189" s="14" t="s">
        <v>17</v>
      </c>
      <c r="F189" s="53"/>
      <c r="G189" s="53"/>
      <c r="H189" s="55">
        <f>F189*G189</f>
        <v>0</v>
      </c>
      <c r="I189" s="55"/>
      <c r="J189" s="55">
        <f>H189*I189</f>
        <v>0</v>
      </c>
      <c r="K189" s="55"/>
      <c r="L189" s="55"/>
      <c r="M189" s="55"/>
      <c r="N189" s="55">
        <f>L189*M189</f>
        <v>0</v>
      </c>
      <c r="O189" s="55"/>
      <c r="P189" s="55"/>
      <c r="Q189" s="55"/>
      <c r="R189" s="55">
        <f>P189*Q189</f>
        <v>0</v>
      </c>
      <c r="S189" s="56"/>
    </row>
    <row r="190" spans="1:19" ht="15" x14ac:dyDescent="0.2">
      <c r="A190" s="53"/>
      <c r="B190" s="54"/>
      <c r="C190" s="53"/>
      <c r="D190" s="53"/>
      <c r="E190" s="57" t="s">
        <v>18</v>
      </c>
      <c r="F190" s="53"/>
      <c r="G190" s="53"/>
      <c r="H190" s="55">
        <f>F190*G190</f>
        <v>0</v>
      </c>
      <c r="I190" s="55"/>
      <c r="J190" s="55">
        <f>H190*I190</f>
        <v>0</v>
      </c>
      <c r="K190" s="55"/>
      <c r="L190" s="55"/>
      <c r="M190" s="55"/>
      <c r="N190" s="55">
        <f>L190*M190</f>
        <v>0</v>
      </c>
      <c r="O190" s="55"/>
      <c r="P190" s="55"/>
      <c r="Q190" s="55"/>
      <c r="R190" s="55">
        <f t="shared" ref="R190:R192" si="32">P190*Q190</f>
        <v>0</v>
      </c>
      <c r="S190" s="56"/>
    </row>
    <row r="191" spans="1:19" ht="15" x14ac:dyDescent="0.2">
      <c r="A191" s="53"/>
      <c r="B191" s="54"/>
      <c r="C191" s="58"/>
      <c r="D191" s="53"/>
      <c r="E191" s="59"/>
      <c r="F191" s="53"/>
      <c r="G191" s="53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60"/>
    </row>
    <row r="192" spans="1:19" x14ac:dyDescent="0.2">
      <c r="A192" s="53"/>
      <c r="B192" s="54"/>
      <c r="C192" s="53"/>
      <c r="D192" s="53"/>
      <c r="E192" s="53"/>
      <c r="F192" s="53"/>
      <c r="G192" s="53"/>
      <c r="H192" s="55">
        <f>F192*G192</f>
        <v>0</v>
      </c>
      <c r="I192" s="55"/>
      <c r="J192" s="55">
        <f>H192*I192</f>
        <v>0</v>
      </c>
      <c r="K192" s="55"/>
      <c r="L192" s="55"/>
      <c r="M192" s="55"/>
      <c r="N192" s="55">
        <f>L192*M192</f>
        <v>0</v>
      </c>
      <c r="O192" s="55"/>
      <c r="P192" s="55"/>
      <c r="Q192" s="55"/>
      <c r="R192" s="55">
        <f t="shared" si="32"/>
        <v>0</v>
      </c>
      <c r="S192" s="60"/>
    </row>
    <row r="193" spans="1:19" x14ac:dyDescent="0.2">
      <c r="A193" s="53"/>
      <c r="B193" s="54"/>
      <c r="C193" s="53"/>
      <c r="D193" s="53"/>
      <c r="E193" s="61" t="s">
        <v>26</v>
      </c>
      <c r="F193" s="53"/>
      <c r="G193" s="53"/>
      <c r="H193" s="62">
        <f>SUM(H189:H192)</f>
        <v>0</v>
      </c>
      <c r="I193" s="55"/>
      <c r="J193" s="62">
        <f>SUM(J189:J192)</f>
        <v>0</v>
      </c>
      <c r="K193" s="55"/>
      <c r="L193" s="62">
        <f>SUM(L189:L192)</f>
        <v>0</v>
      </c>
      <c r="M193" s="55"/>
      <c r="N193" s="62">
        <f>SUM(N189:N192)</f>
        <v>0</v>
      </c>
      <c r="O193" s="55"/>
      <c r="P193" s="55"/>
      <c r="Q193" s="55"/>
      <c r="R193" s="62">
        <f>SUM(R189:R192)</f>
        <v>0</v>
      </c>
      <c r="S193" s="56">
        <f>J193+N193+R193</f>
        <v>0</v>
      </c>
    </row>
    <row r="194" spans="1:19" ht="15" x14ac:dyDescent="0.2">
      <c r="A194" s="53" t="s">
        <v>0</v>
      </c>
      <c r="B194" s="54"/>
      <c r="C194" s="53"/>
      <c r="D194" s="53"/>
      <c r="E194" s="57" t="s">
        <v>27</v>
      </c>
      <c r="F194" s="53"/>
      <c r="G194" s="53"/>
      <c r="H194" s="55">
        <f>F194*G194</f>
        <v>0</v>
      </c>
      <c r="I194" s="55"/>
      <c r="J194" s="55">
        <f>H194*I194</f>
        <v>0</v>
      </c>
      <c r="K194" s="55"/>
      <c r="L194" s="55"/>
      <c r="M194" s="55"/>
      <c r="N194" s="55">
        <f>L194*M194</f>
        <v>0</v>
      </c>
      <c r="O194" s="55"/>
      <c r="P194" s="55"/>
      <c r="Q194" s="55"/>
      <c r="R194" s="55">
        <f>P194</f>
        <v>0</v>
      </c>
      <c r="S194" s="63"/>
    </row>
    <row r="195" spans="1:19" ht="25.5" x14ac:dyDescent="0.2">
      <c r="A195" s="53"/>
      <c r="B195" s="54" t="s">
        <v>144</v>
      </c>
      <c r="C195" s="58">
        <v>44750</v>
      </c>
      <c r="D195" s="53"/>
      <c r="E195" s="57" t="s">
        <v>119</v>
      </c>
      <c r="F195" s="53">
        <v>1.5</v>
      </c>
      <c r="G195" s="53">
        <v>2</v>
      </c>
      <c r="H195" s="55">
        <f t="shared" ref="H195:H204" si="33">F195*G195</f>
        <v>3</v>
      </c>
      <c r="I195" s="55">
        <v>600</v>
      </c>
      <c r="J195" s="55">
        <f>H195*I195</f>
        <v>1800</v>
      </c>
      <c r="K195" s="55" t="s">
        <v>42</v>
      </c>
      <c r="L195" s="55">
        <v>1</v>
      </c>
      <c r="M195" s="55">
        <v>450</v>
      </c>
      <c r="N195" s="55">
        <f t="shared" ref="N195:N203" si="34">L195*M195</f>
        <v>450</v>
      </c>
      <c r="O195" s="55" t="s">
        <v>145</v>
      </c>
      <c r="P195" s="55">
        <v>4</v>
      </c>
      <c r="Q195" s="55">
        <v>1280</v>
      </c>
      <c r="R195" s="55">
        <f>P195*Q195</f>
        <v>5120</v>
      </c>
      <c r="S195" s="63"/>
    </row>
    <row r="196" spans="1:19" ht="15" x14ac:dyDescent="0.2">
      <c r="A196" s="53"/>
      <c r="B196" s="54"/>
      <c r="C196" s="53"/>
      <c r="D196" s="53"/>
      <c r="E196" s="57"/>
      <c r="F196" s="53"/>
      <c r="G196" s="53"/>
      <c r="H196" s="55">
        <f t="shared" si="33"/>
        <v>0</v>
      </c>
      <c r="I196" s="55"/>
      <c r="J196" s="55">
        <f t="shared" ref="J196:J204" si="35">H196*I196</f>
        <v>0</v>
      </c>
      <c r="K196" s="55"/>
      <c r="L196" s="55"/>
      <c r="M196" s="55"/>
      <c r="N196" s="55">
        <f t="shared" si="34"/>
        <v>0</v>
      </c>
      <c r="O196" s="55" t="s">
        <v>60</v>
      </c>
      <c r="P196" s="55">
        <v>16</v>
      </c>
      <c r="Q196" s="55">
        <v>0.82</v>
      </c>
      <c r="R196" s="55">
        <f t="shared" ref="R196:R204" si="36">P196*Q196</f>
        <v>13.12</v>
      </c>
      <c r="S196" s="63"/>
    </row>
    <row r="197" spans="1:19" ht="15" x14ac:dyDescent="0.2">
      <c r="A197" s="53"/>
      <c r="B197" s="54"/>
      <c r="C197" s="53"/>
      <c r="D197" s="53"/>
      <c r="E197" s="57"/>
      <c r="F197" s="53"/>
      <c r="G197" s="53"/>
      <c r="H197" s="55">
        <f t="shared" si="33"/>
        <v>0</v>
      </c>
      <c r="I197" s="55"/>
      <c r="J197" s="55">
        <f t="shared" si="35"/>
        <v>0</v>
      </c>
      <c r="K197" s="55"/>
      <c r="L197" s="55"/>
      <c r="M197" s="55"/>
      <c r="N197" s="55">
        <f t="shared" si="34"/>
        <v>0</v>
      </c>
      <c r="O197" s="55" t="s">
        <v>146</v>
      </c>
      <c r="P197" s="55">
        <v>16</v>
      </c>
      <c r="Q197" s="55">
        <v>0.8</v>
      </c>
      <c r="R197" s="55">
        <f t="shared" si="36"/>
        <v>12.8</v>
      </c>
      <c r="S197" s="63"/>
    </row>
    <row r="198" spans="1:19" ht="15" x14ac:dyDescent="0.2">
      <c r="A198" s="53"/>
      <c r="B198" s="54"/>
      <c r="C198" s="53"/>
      <c r="D198" s="53"/>
      <c r="E198" s="57"/>
      <c r="F198" s="53"/>
      <c r="G198" s="53"/>
      <c r="H198" s="55">
        <f t="shared" si="33"/>
        <v>0</v>
      </c>
      <c r="I198" s="55"/>
      <c r="J198" s="55">
        <f t="shared" si="35"/>
        <v>0</v>
      </c>
      <c r="K198" s="55"/>
      <c r="L198" s="55"/>
      <c r="M198" s="55"/>
      <c r="N198" s="55">
        <f t="shared" si="34"/>
        <v>0</v>
      </c>
      <c r="O198" s="55" t="s">
        <v>147</v>
      </c>
      <c r="P198" s="55">
        <v>1</v>
      </c>
      <c r="Q198" s="55">
        <v>114</v>
      </c>
      <c r="R198" s="55">
        <f t="shared" si="36"/>
        <v>114</v>
      </c>
      <c r="S198" s="63"/>
    </row>
    <row r="199" spans="1:19" ht="15" x14ac:dyDescent="0.2">
      <c r="A199" s="53"/>
      <c r="B199" s="54"/>
      <c r="C199" s="53"/>
      <c r="D199" s="53"/>
      <c r="E199" s="57"/>
      <c r="F199" s="53"/>
      <c r="G199" s="53"/>
      <c r="H199" s="55">
        <f t="shared" si="33"/>
        <v>0</v>
      </c>
      <c r="I199" s="55"/>
      <c r="J199" s="55">
        <f t="shared" si="35"/>
        <v>0</v>
      </c>
      <c r="K199" s="55"/>
      <c r="L199" s="55"/>
      <c r="M199" s="55"/>
      <c r="N199" s="55">
        <f t="shared" si="34"/>
        <v>0</v>
      </c>
      <c r="O199" s="55" t="s">
        <v>148</v>
      </c>
      <c r="P199" s="55">
        <v>2</v>
      </c>
      <c r="Q199" s="55">
        <v>30</v>
      </c>
      <c r="R199" s="55">
        <f t="shared" si="36"/>
        <v>60</v>
      </c>
      <c r="S199" s="63"/>
    </row>
    <row r="200" spans="1:19" ht="15" x14ac:dyDescent="0.2">
      <c r="A200" s="53"/>
      <c r="B200" s="54"/>
      <c r="C200" s="53"/>
      <c r="D200" s="53"/>
      <c r="E200" s="57"/>
      <c r="F200" s="53"/>
      <c r="G200" s="53"/>
      <c r="H200" s="55">
        <f t="shared" si="33"/>
        <v>0</v>
      </c>
      <c r="I200" s="55"/>
      <c r="J200" s="55">
        <f t="shared" si="35"/>
        <v>0</v>
      </c>
      <c r="K200" s="55"/>
      <c r="L200" s="55"/>
      <c r="M200" s="55"/>
      <c r="N200" s="55">
        <f t="shared" si="34"/>
        <v>0</v>
      </c>
      <c r="O200" s="55"/>
      <c r="P200" s="55"/>
      <c r="Q200" s="55"/>
      <c r="R200" s="55">
        <f t="shared" si="36"/>
        <v>0</v>
      </c>
      <c r="S200" s="63"/>
    </row>
    <row r="201" spans="1:19" ht="15" x14ac:dyDescent="0.2">
      <c r="A201" s="53">
        <v>2</v>
      </c>
      <c r="B201" s="54" t="s">
        <v>149</v>
      </c>
      <c r="C201" s="58">
        <v>44769</v>
      </c>
      <c r="D201" s="53"/>
      <c r="E201" s="57" t="s">
        <v>119</v>
      </c>
      <c r="F201" s="53">
        <v>3</v>
      </c>
      <c r="G201" s="53">
        <v>2</v>
      </c>
      <c r="H201" s="55">
        <f t="shared" si="33"/>
        <v>6</v>
      </c>
      <c r="I201" s="55">
        <v>600</v>
      </c>
      <c r="J201" s="55">
        <f t="shared" si="35"/>
        <v>3600</v>
      </c>
      <c r="K201" s="55" t="s">
        <v>42</v>
      </c>
      <c r="L201" s="55">
        <v>1</v>
      </c>
      <c r="M201" s="55">
        <v>450</v>
      </c>
      <c r="N201" s="55">
        <f t="shared" si="34"/>
        <v>450</v>
      </c>
      <c r="O201" s="55" t="s">
        <v>150</v>
      </c>
      <c r="P201" s="55">
        <v>2</v>
      </c>
      <c r="Q201" s="55">
        <v>5000</v>
      </c>
      <c r="R201" s="55">
        <f t="shared" si="36"/>
        <v>10000</v>
      </c>
      <c r="S201" s="63"/>
    </row>
    <row r="202" spans="1:19" ht="15" x14ac:dyDescent="0.2">
      <c r="A202" s="53"/>
      <c r="B202" s="54"/>
      <c r="C202" s="53"/>
      <c r="D202" s="53"/>
      <c r="E202" s="57"/>
      <c r="F202" s="53"/>
      <c r="G202" s="53"/>
      <c r="H202" s="55">
        <f t="shared" si="33"/>
        <v>0</v>
      </c>
      <c r="I202" s="55"/>
      <c r="J202" s="55">
        <f t="shared" si="35"/>
        <v>0</v>
      </c>
      <c r="K202" s="55"/>
      <c r="L202" s="55"/>
      <c r="M202" s="55"/>
      <c r="N202" s="55">
        <f t="shared" si="34"/>
        <v>0</v>
      </c>
      <c r="O202" s="55" t="s">
        <v>148</v>
      </c>
      <c r="P202" s="55">
        <v>2</v>
      </c>
      <c r="Q202" s="55">
        <v>30</v>
      </c>
      <c r="R202" s="55">
        <f t="shared" si="36"/>
        <v>60</v>
      </c>
      <c r="S202" s="63"/>
    </row>
    <row r="203" spans="1:19" ht="15" x14ac:dyDescent="0.2">
      <c r="A203" s="53"/>
      <c r="B203" s="54"/>
      <c r="C203" s="53"/>
      <c r="D203" s="53"/>
      <c r="E203" s="57"/>
      <c r="F203" s="53"/>
      <c r="G203" s="53"/>
      <c r="H203" s="55">
        <f t="shared" si="33"/>
        <v>0</v>
      </c>
      <c r="I203" s="55"/>
      <c r="J203" s="55">
        <f t="shared" si="35"/>
        <v>0</v>
      </c>
      <c r="K203" s="55"/>
      <c r="L203" s="55"/>
      <c r="M203" s="55"/>
      <c r="N203" s="55">
        <f t="shared" si="34"/>
        <v>0</v>
      </c>
      <c r="O203" s="55"/>
      <c r="P203" s="55"/>
      <c r="Q203" s="55"/>
      <c r="R203" s="55">
        <f t="shared" si="36"/>
        <v>0</v>
      </c>
      <c r="S203" s="63"/>
    </row>
    <row r="204" spans="1:19" x14ac:dyDescent="0.2">
      <c r="A204" s="53"/>
      <c r="B204" s="54"/>
      <c r="C204" s="53"/>
      <c r="D204" s="53"/>
      <c r="E204" s="53"/>
      <c r="F204" s="53"/>
      <c r="G204" s="53"/>
      <c r="H204" s="55">
        <f t="shared" si="33"/>
        <v>0</v>
      </c>
      <c r="I204" s="55"/>
      <c r="J204" s="55">
        <f t="shared" si="35"/>
        <v>0</v>
      </c>
      <c r="K204" s="55"/>
      <c r="L204" s="55"/>
      <c r="M204" s="55"/>
      <c r="N204" s="55">
        <f>L204*M204</f>
        <v>0</v>
      </c>
      <c r="O204" s="55"/>
      <c r="P204" s="55"/>
      <c r="Q204" s="55"/>
      <c r="R204" s="55">
        <f t="shared" si="36"/>
        <v>0</v>
      </c>
      <c r="S204" s="56"/>
    </row>
    <row r="205" spans="1:19" x14ac:dyDescent="0.2">
      <c r="A205" s="53"/>
      <c r="B205" s="54"/>
      <c r="C205" s="53"/>
      <c r="D205" s="53"/>
      <c r="E205" s="61" t="s">
        <v>26</v>
      </c>
      <c r="F205" s="53"/>
      <c r="G205" s="53"/>
      <c r="H205" s="62">
        <f>SUM(H194:H204)</f>
        <v>9</v>
      </c>
      <c r="I205" s="55"/>
      <c r="J205" s="62">
        <f>SUM(J194:J204)</f>
        <v>5400</v>
      </c>
      <c r="K205" s="55"/>
      <c r="L205" s="62">
        <f>SUM(L194:L204)</f>
        <v>2</v>
      </c>
      <c r="M205" s="55"/>
      <c r="N205" s="62">
        <f>SUM(N194:N204)</f>
        <v>900</v>
      </c>
      <c r="O205" s="55"/>
      <c r="P205" s="55"/>
      <c r="Q205" s="55"/>
      <c r="R205" s="62">
        <f>SUM(R194:R204)</f>
        <v>15379.92</v>
      </c>
      <c r="S205" s="56">
        <f>J205+N205+R205</f>
        <v>21679.919999999998</v>
      </c>
    </row>
    <row r="206" spans="1:19" ht="15" x14ac:dyDescent="0.2">
      <c r="A206" s="53"/>
      <c r="B206" s="54"/>
      <c r="C206" s="53"/>
      <c r="D206" s="53"/>
      <c r="E206" s="57" t="s">
        <v>28</v>
      </c>
      <c r="F206" s="53"/>
      <c r="G206" s="53"/>
      <c r="H206" s="55">
        <f>F206*G206</f>
        <v>0</v>
      </c>
      <c r="I206" s="55"/>
      <c r="J206" s="55">
        <f>H206*I206</f>
        <v>0</v>
      </c>
      <c r="K206" s="55"/>
      <c r="L206" s="55"/>
      <c r="M206" s="55"/>
      <c r="N206" s="55">
        <f>L206*M206</f>
        <v>0</v>
      </c>
      <c r="O206" s="55"/>
      <c r="P206" s="55"/>
      <c r="Q206" s="55"/>
      <c r="R206" s="55">
        <f>P206*Q206</f>
        <v>0</v>
      </c>
      <c r="S206" s="63"/>
    </row>
    <row r="207" spans="1:19" ht="15" x14ac:dyDescent="0.2">
      <c r="A207" s="53">
        <v>1</v>
      </c>
      <c r="B207" s="54" t="s">
        <v>151</v>
      </c>
      <c r="C207" s="58">
        <v>44744</v>
      </c>
      <c r="D207" s="53"/>
      <c r="E207" s="57" t="s">
        <v>119</v>
      </c>
      <c r="F207" s="53">
        <v>0.5</v>
      </c>
      <c r="G207" s="53">
        <v>1</v>
      </c>
      <c r="H207" s="55">
        <f>F207*G207</f>
        <v>0.5</v>
      </c>
      <c r="I207" s="55">
        <v>600</v>
      </c>
      <c r="J207" s="55">
        <f>H207*I207</f>
        <v>300</v>
      </c>
      <c r="K207" s="55" t="s">
        <v>42</v>
      </c>
      <c r="L207" s="55">
        <v>0.2</v>
      </c>
      <c r="M207" s="55">
        <v>450</v>
      </c>
      <c r="N207" s="55">
        <f>L207*M207</f>
        <v>90</v>
      </c>
      <c r="O207" s="55" t="s">
        <v>152</v>
      </c>
      <c r="P207" s="55">
        <v>1</v>
      </c>
      <c r="Q207" s="55">
        <v>200</v>
      </c>
      <c r="R207" s="55">
        <f>P207*Q207</f>
        <v>200</v>
      </c>
      <c r="S207" s="63"/>
    </row>
    <row r="208" spans="1:19" ht="15" x14ac:dyDescent="0.2">
      <c r="A208" s="53"/>
      <c r="B208" s="54"/>
      <c r="C208" s="58"/>
      <c r="D208" s="53"/>
      <c r="E208" s="57"/>
      <c r="F208" s="53"/>
      <c r="G208" s="53"/>
      <c r="H208" s="55">
        <f>F208*G208</f>
        <v>0</v>
      </c>
      <c r="I208" s="55"/>
      <c r="J208" s="55">
        <f t="shared" ref="J208:J209" si="37">H208*I208</f>
        <v>0</v>
      </c>
      <c r="K208" s="55"/>
      <c r="L208" s="55"/>
      <c r="M208" s="55"/>
      <c r="N208" s="55">
        <f>L208*M208</f>
        <v>0</v>
      </c>
      <c r="O208" s="55"/>
      <c r="P208" s="55"/>
      <c r="Q208" s="55"/>
      <c r="R208" s="55">
        <f t="shared" ref="R208:R209" si="38">P208*Q208</f>
        <v>0</v>
      </c>
      <c r="S208" s="63"/>
    </row>
    <row r="209" spans="1:19" x14ac:dyDescent="0.2">
      <c r="A209" s="53"/>
      <c r="B209" s="54"/>
      <c r="C209" s="53"/>
      <c r="D209" s="53"/>
      <c r="E209" s="53"/>
      <c r="F209" s="53"/>
      <c r="G209" s="53"/>
      <c r="H209" s="55">
        <f>F209*G209</f>
        <v>0</v>
      </c>
      <c r="I209" s="55"/>
      <c r="J209" s="55">
        <f t="shared" si="37"/>
        <v>0</v>
      </c>
      <c r="K209" s="55"/>
      <c r="L209" s="55"/>
      <c r="M209" s="55"/>
      <c r="N209" s="55">
        <f>L209*M209</f>
        <v>0</v>
      </c>
      <c r="O209" s="55"/>
      <c r="P209" s="55"/>
      <c r="Q209" s="55"/>
      <c r="R209" s="55">
        <f t="shared" si="38"/>
        <v>0</v>
      </c>
      <c r="S209" s="63"/>
    </row>
    <row r="210" spans="1:19" x14ac:dyDescent="0.2">
      <c r="A210" s="53"/>
      <c r="B210" s="54"/>
      <c r="C210" s="53"/>
      <c r="D210" s="53"/>
      <c r="E210" s="61" t="s">
        <v>26</v>
      </c>
      <c r="F210" s="53"/>
      <c r="G210" s="53"/>
      <c r="H210" s="62">
        <f>SUM(H206:H209)</f>
        <v>0.5</v>
      </c>
      <c r="I210" s="55"/>
      <c r="J210" s="62">
        <f>SUM(J207:J209)</f>
        <v>300</v>
      </c>
      <c r="K210" s="55"/>
      <c r="L210" s="62">
        <f>SUM(L206:L209)</f>
        <v>0.2</v>
      </c>
      <c r="M210" s="55"/>
      <c r="N210" s="62">
        <f>SUM(N206:N209)</f>
        <v>90</v>
      </c>
      <c r="O210" s="55"/>
      <c r="P210" s="55"/>
      <c r="Q210" s="55"/>
      <c r="R210" s="62">
        <f>SUM(R206:R209)</f>
        <v>200</v>
      </c>
      <c r="S210" s="56">
        <f>J210+N210+R210</f>
        <v>590</v>
      </c>
    </row>
    <row r="211" spans="1:19" x14ac:dyDescent="0.2">
      <c r="A211" s="53"/>
      <c r="B211" s="54"/>
      <c r="C211" s="53"/>
      <c r="D211" s="53"/>
      <c r="E211" s="61" t="s">
        <v>26</v>
      </c>
      <c r="F211" s="53"/>
      <c r="G211" s="53"/>
      <c r="H211" s="62">
        <f>H193+H205+H210</f>
        <v>9.5</v>
      </c>
      <c r="I211" s="55"/>
      <c r="J211" s="62">
        <f>J193+J205+J210</f>
        <v>5700</v>
      </c>
      <c r="K211" s="55"/>
      <c r="L211" s="62">
        <f>L193+L205+L210</f>
        <v>2.2000000000000002</v>
      </c>
      <c r="M211" s="55"/>
      <c r="N211" s="62">
        <f>N193+N205+N210</f>
        <v>990</v>
      </c>
      <c r="O211" s="55"/>
      <c r="P211" s="55"/>
      <c r="Q211" s="55"/>
      <c r="R211" s="62">
        <f>R193+R205+R210</f>
        <v>15579.92</v>
      </c>
      <c r="S211" s="62">
        <f>SUM(S189:S210)</f>
        <v>22269.919999999998</v>
      </c>
    </row>
    <row r="212" spans="1:19" x14ac:dyDescent="0.2">
      <c r="A212"/>
      <c r="B212" s="54"/>
      <c r="C212" s="64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 s="65">
        <f>J211+N211+R211</f>
        <v>22269.919999999998</v>
      </c>
      <c r="S212" s="65" t="s">
        <v>0</v>
      </c>
    </row>
    <row r="214" spans="1:19" ht="20.25" x14ac:dyDescent="0.3">
      <c r="A214"/>
      <c r="B214"/>
      <c r="C214"/>
      <c r="D214"/>
      <c r="E214"/>
      <c r="F214" t="s">
        <v>0</v>
      </c>
      <c r="G214"/>
      <c r="H214" s="30" t="s">
        <v>153</v>
      </c>
      <c r="I214"/>
      <c r="J214"/>
      <c r="K214"/>
      <c r="L214"/>
      <c r="M214"/>
      <c r="N214"/>
      <c r="O214"/>
      <c r="P214"/>
      <c r="Q214"/>
      <c r="R214"/>
      <c r="S214"/>
    </row>
    <row r="215" spans="1:19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x14ac:dyDescent="0.2">
      <c r="A216" s="45" t="s">
        <v>2</v>
      </c>
      <c r="B216" s="45" t="s">
        <v>3</v>
      </c>
      <c r="C216" s="45" t="s">
        <v>4</v>
      </c>
      <c r="D216" s="45" t="s">
        <v>5</v>
      </c>
      <c r="E216" s="45" t="s">
        <v>6</v>
      </c>
      <c r="F216" s="46" t="s">
        <v>7</v>
      </c>
      <c r="G216" s="46" t="s">
        <v>8</v>
      </c>
      <c r="H216" s="47" t="s">
        <v>9</v>
      </c>
      <c r="I216" s="47"/>
      <c r="J216" s="47"/>
      <c r="K216" s="45"/>
      <c r="L216" s="47" t="s">
        <v>10</v>
      </c>
      <c r="M216" s="47"/>
      <c r="N216" s="47"/>
      <c r="O216" s="47" t="s">
        <v>39</v>
      </c>
      <c r="P216" s="47"/>
      <c r="Q216" s="47"/>
      <c r="R216" s="47"/>
      <c r="S216"/>
    </row>
    <row r="217" spans="1:19" x14ac:dyDescent="0.2">
      <c r="A217" s="48"/>
      <c r="B217" s="48"/>
      <c r="C217" s="48"/>
      <c r="D217" s="48"/>
      <c r="E217" s="48"/>
      <c r="F217" s="49"/>
      <c r="G217" s="49"/>
      <c r="H217" s="50" t="s">
        <v>12</v>
      </c>
      <c r="I217" s="51" t="s">
        <v>13</v>
      </c>
      <c r="J217" s="50" t="s">
        <v>14</v>
      </c>
      <c r="K217" s="52"/>
      <c r="L217" s="50" t="s">
        <v>12</v>
      </c>
      <c r="M217" s="50" t="s">
        <v>15</v>
      </c>
      <c r="N217" s="50" t="s">
        <v>14</v>
      </c>
      <c r="O217" s="51" t="s">
        <v>16</v>
      </c>
      <c r="P217" s="50" t="s">
        <v>12</v>
      </c>
      <c r="Q217" s="50" t="s">
        <v>15</v>
      </c>
      <c r="R217" s="50" t="s">
        <v>14</v>
      </c>
      <c r="S217"/>
    </row>
    <row r="218" spans="1:19" ht="47.25" x14ac:dyDescent="0.2">
      <c r="A218" s="53"/>
      <c r="B218" s="54"/>
      <c r="C218" s="53"/>
      <c r="D218" s="54"/>
      <c r="E218" s="14" t="s">
        <v>17</v>
      </c>
      <c r="F218" s="53"/>
      <c r="G218" s="53"/>
      <c r="H218" s="55">
        <f>F218*G218</f>
        <v>0</v>
      </c>
      <c r="I218" s="55"/>
      <c r="J218" s="55">
        <f>H218*I218</f>
        <v>0</v>
      </c>
      <c r="K218" s="55"/>
      <c r="L218" s="55"/>
      <c r="M218" s="55"/>
      <c r="N218" s="55">
        <f>L218*M218</f>
        <v>0</v>
      </c>
      <c r="O218" s="55"/>
      <c r="P218" s="55"/>
      <c r="Q218" s="55"/>
      <c r="R218" s="55">
        <f>P218*Q218</f>
        <v>0</v>
      </c>
      <c r="S218" s="56"/>
    </row>
    <row r="219" spans="1:19" ht="15" x14ac:dyDescent="0.2">
      <c r="A219" s="53"/>
      <c r="B219" s="54"/>
      <c r="C219" s="53"/>
      <c r="D219" s="53"/>
      <c r="E219" s="57" t="s">
        <v>18</v>
      </c>
      <c r="F219" s="53"/>
      <c r="G219" s="53"/>
      <c r="H219" s="55">
        <f>F219*G219</f>
        <v>0</v>
      </c>
      <c r="I219" s="55"/>
      <c r="J219" s="55">
        <f>H219*I219</f>
        <v>0</v>
      </c>
      <c r="K219" s="55"/>
      <c r="L219" s="55"/>
      <c r="M219" s="55"/>
      <c r="N219" s="55">
        <f>L219*M219</f>
        <v>0</v>
      </c>
      <c r="O219" s="55"/>
      <c r="P219" s="55"/>
      <c r="Q219" s="55"/>
      <c r="R219" s="55">
        <f t="shared" ref="R219:R226" si="39">P219*Q219</f>
        <v>0</v>
      </c>
      <c r="S219" s="56"/>
    </row>
    <row r="220" spans="1:19" ht="25.5" x14ac:dyDescent="0.2">
      <c r="A220" s="53">
        <v>1</v>
      </c>
      <c r="B220" s="54" t="s">
        <v>154</v>
      </c>
      <c r="C220" s="58">
        <v>44782</v>
      </c>
      <c r="D220" s="53" t="s">
        <v>125</v>
      </c>
      <c r="E220" s="59" t="s">
        <v>155</v>
      </c>
      <c r="F220" s="53">
        <v>2.5</v>
      </c>
      <c r="G220" s="53">
        <v>2</v>
      </c>
      <c r="H220" s="55">
        <f>F220*G220</f>
        <v>5</v>
      </c>
      <c r="I220" s="55">
        <v>600</v>
      </c>
      <c r="J220" s="55">
        <f>H220*I220</f>
        <v>3000</v>
      </c>
      <c r="K220" s="55" t="s">
        <v>42</v>
      </c>
      <c r="L220" s="55">
        <v>0.5</v>
      </c>
      <c r="M220" s="55">
        <v>450</v>
      </c>
      <c r="N220" s="55">
        <f>L220*M220</f>
        <v>225</v>
      </c>
      <c r="O220" s="66" t="s">
        <v>156</v>
      </c>
      <c r="P220" s="55">
        <v>1.5</v>
      </c>
      <c r="Q220" s="55">
        <v>95</v>
      </c>
      <c r="R220" s="55">
        <f>P220*Q220</f>
        <v>142.5</v>
      </c>
      <c r="S220" s="60"/>
    </row>
    <row r="221" spans="1:19" ht="15" x14ac:dyDescent="0.2">
      <c r="A221" s="53"/>
      <c r="B221" s="54"/>
      <c r="C221" s="58"/>
      <c r="D221" s="53"/>
      <c r="E221" s="59"/>
      <c r="F221" s="53"/>
      <c r="G221" s="53"/>
      <c r="H221" s="55"/>
      <c r="I221" s="55"/>
      <c r="J221" s="55"/>
      <c r="K221" s="55"/>
      <c r="L221" s="55"/>
      <c r="M221" s="55"/>
      <c r="N221" s="55"/>
      <c r="O221" s="66" t="s">
        <v>157</v>
      </c>
      <c r="P221" s="55">
        <v>1</v>
      </c>
      <c r="Q221" s="55">
        <v>9</v>
      </c>
      <c r="R221" s="55">
        <f t="shared" ref="R221:R223" si="40">P221*Q221</f>
        <v>9</v>
      </c>
      <c r="S221" s="60"/>
    </row>
    <row r="222" spans="1:19" ht="15" x14ac:dyDescent="0.2">
      <c r="A222" s="53"/>
      <c r="B222" s="54"/>
      <c r="C222" s="58"/>
      <c r="D222" s="53"/>
      <c r="E222" s="59"/>
      <c r="F222" s="53"/>
      <c r="G222" s="53"/>
      <c r="H222" s="55"/>
      <c r="I222" s="55"/>
      <c r="J222" s="55"/>
      <c r="K222" s="55"/>
      <c r="L222" s="55"/>
      <c r="M222" s="55"/>
      <c r="N222" s="55"/>
      <c r="O222" s="66" t="s">
        <v>158</v>
      </c>
      <c r="P222" s="55">
        <v>1</v>
      </c>
      <c r="Q222" s="55">
        <v>15</v>
      </c>
      <c r="R222" s="55">
        <f t="shared" si="40"/>
        <v>15</v>
      </c>
      <c r="S222" s="60"/>
    </row>
    <row r="223" spans="1:19" ht="15" x14ac:dyDescent="0.2">
      <c r="A223" s="53"/>
      <c r="B223" s="54"/>
      <c r="C223" s="58"/>
      <c r="D223" s="53"/>
      <c r="E223" s="59"/>
      <c r="F223" s="53"/>
      <c r="G223" s="53"/>
      <c r="H223" s="55"/>
      <c r="I223" s="55"/>
      <c r="J223" s="55"/>
      <c r="K223" s="55"/>
      <c r="L223" s="55"/>
      <c r="M223" s="55"/>
      <c r="N223" s="55"/>
      <c r="O223" s="66" t="s">
        <v>159</v>
      </c>
      <c r="P223" s="55">
        <v>1</v>
      </c>
      <c r="Q223" s="55">
        <v>49</v>
      </c>
      <c r="R223" s="55">
        <f t="shared" si="40"/>
        <v>49</v>
      </c>
      <c r="S223" s="60"/>
    </row>
    <row r="224" spans="1:19" ht="15" x14ac:dyDescent="0.2">
      <c r="A224" s="53"/>
      <c r="B224" s="54"/>
      <c r="C224" s="58"/>
      <c r="D224" s="53"/>
      <c r="E224" s="59"/>
      <c r="F224" s="53"/>
      <c r="G224" s="53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60"/>
    </row>
    <row r="225" spans="1:19" ht="15" x14ac:dyDescent="0.2">
      <c r="A225" s="53"/>
      <c r="B225" s="54"/>
      <c r="C225" s="58"/>
      <c r="D225" s="53"/>
      <c r="E225" s="59"/>
      <c r="F225" s="53"/>
      <c r="G225" s="53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60"/>
    </row>
    <row r="226" spans="1:19" x14ac:dyDescent="0.2">
      <c r="A226" s="53"/>
      <c r="B226" s="54"/>
      <c r="C226" s="53"/>
      <c r="D226" s="53"/>
      <c r="E226" s="53"/>
      <c r="F226" s="53"/>
      <c r="G226" s="53"/>
      <c r="H226" s="55">
        <f>F226*G226</f>
        <v>0</v>
      </c>
      <c r="I226" s="55"/>
      <c r="J226" s="55">
        <f>H226*I226</f>
        <v>0</v>
      </c>
      <c r="K226" s="55"/>
      <c r="L226" s="55"/>
      <c r="M226" s="55"/>
      <c r="N226" s="55">
        <f>L226*M226</f>
        <v>0</v>
      </c>
      <c r="O226" s="55"/>
      <c r="P226" s="55"/>
      <c r="Q226" s="55"/>
      <c r="R226" s="55">
        <f t="shared" si="39"/>
        <v>0</v>
      </c>
      <c r="S226" s="60"/>
    </row>
    <row r="227" spans="1:19" x14ac:dyDescent="0.2">
      <c r="A227" s="53"/>
      <c r="B227" s="54"/>
      <c r="C227" s="53"/>
      <c r="D227" s="53"/>
      <c r="E227" s="61" t="s">
        <v>26</v>
      </c>
      <c r="F227" s="53"/>
      <c r="G227" s="53"/>
      <c r="H227" s="62">
        <f>SUM(H218:H226)</f>
        <v>5</v>
      </c>
      <c r="I227" s="55"/>
      <c r="J227" s="62">
        <f>SUM(J218:J226)</f>
        <v>3000</v>
      </c>
      <c r="K227" s="55"/>
      <c r="L227" s="62">
        <f>SUM(L218:L226)</f>
        <v>0.5</v>
      </c>
      <c r="M227" s="55"/>
      <c r="N227" s="62">
        <f>SUM(N218:N226)</f>
        <v>225</v>
      </c>
      <c r="O227" s="55"/>
      <c r="P227" s="55"/>
      <c r="Q227" s="55"/>
      <c r="R227" s="62">
        <f>SUM(R218:R226)</f>
        <v>215.5</v>
      </c>
      <c r="S227" s="56">
        <f>J227+N227+R227</f>
        <v>3440.5</v>
      </c>
    </row>
    <row r="228" spans="1:19" ht="15" x14ac:dyDescent="0.2">
      <c r="A228" s="53" t="s">
        <v>0</v>
      </c>
      <c r="B228" s="54"/>
      <c r="C228" s="53"/>
      <c r="D228" s="53"/>
      <c r="E228" s="57" t="s">
        <v>27</v>
      </c>
      <c r="F228" s="53"/>
      <c r="G228" s="53"/>
      <c r="H228" s="55">
        <f>F228*G228</f>
        <v>0</v>
      </c>
      <c r="I228" s="55"/>
      <c r="J228" s="55">
        <f>H228*I228</f>
        <v>0</v>
      </c>
      <c r="K228" s="55"/>
      <c r="L228" s="55"/>
      <c r="M228" s="55"/>
      <c r="N228" s="55">
        <f>L228*M228</f>
        <v>0</v>
      </c>
      <c r="O228" s="55"/>
      <c r="P228" s="55"/>
      <c r="Q228" s="55"/>
      <c r="R228" s="55">
        <f>P228</f>
        <v>0</v>
      </c>
      <c r="S228" s="63"/>
    </row>
    <row r="229" spans="1:19" ht="25.5" x14ac:dyDescent="0.2">
      <c r="A229" s="53">
        <v>1</v>
      </c>
      <c r="B229" s="54" t="s">
        <v>160</v>
      </c>
      <c r="C229" s="58">
        <v>44803</v>
      </c>
      <c r="D229" s="53" t="s">
        <v>125</v>
      </c>
      <c r="E229" s="57" t="s">
        <v>119</v>
      </c>
      <c r="F229" s="53"/>
      <c r="G229" s="53"/>
      <c r="H229" s="55">
        <f t="shared" ref="H229:H232" si="41">F229*G229</f>
        <v>0</v>
      </c>
      <c r="I229" s="55"/>
      <c r="J229" s="55">
        <f>H229*I229</f>
        <v>0</v>
      </c>
      <c r="K229" s="55"/>
      <c r="L229" s="55"/>
      <c r="M229" s="55"/>
      <c r="N229" s="55">
        <f t="shared" ref="N229:N231" si="42">L229*M229</f>
        <v>0</v>
      </c>
      <c r="O229" s="55" t="s">
        <v>161</v>
      </c>
      <c r="P229" s="55"/>
      <c r="Q229" s="55"/>
      <c r="R229" s="55">
        <v>15000</v>
      </c>
      <c r="S229" s="63"/>
    </row>
    <row r="230" spans="1:19" ht="15" x14ac:dyDescent="0.2">
      <c r="A230" s="53"/>
      <c r="B230" s="54"/>
      <c r="C230" s="53"/>
      <c r="D230" s="53"/>
      <c r="E230" s="57"/>
      <c r="F230" s="53"/>
      <c r="G230" s="53"/>
      <c r="H230" s="55">
        <f t="shared" si="41"/>
        <v>0</v>
      </c>
      <c r="I230" s="55"/>
      <c r="J230" s="55">
        <f>H230*I230</f>
        <v>0</v>
      </c>
      <c r="K230" s="55"/>
      <c r="L230" s="55"/>
      <c r="M230" s="55"/>
      <c r="N230" s="55">
        <f t="shared" si="42"/>
        <v>0</v>
      </c>
      <c r="O230" s="55" t="s">
        <v>162</v>
      </c>
      <c r="P230" s="55"/>
      <c r="Q230" s="55"/>
      <c r="R230" s="55">
        <v>4200</v>
      </c>
      <c r="S230" s="63"/>
    </row>
    <row r="231" spans="1:19" ht="15" x14ac:dyDescent="0.2">
      <c r="A231" s="53"/>
      <c r="B231" s="54"/>
      <c r="C231" s="53"/>
      <c r="D231" s="53"/>
      <c r="E231" s="57"/>
      <c r="F231" s="53"/>
      <c r="G231" s="53"/>
      <c r="H231" s="55">
        <f t="shared" si="41"/>
        <v>0</v>
      </c>
      <c r="I231" s="55"/>
      <c r="J231" s="55">
        <f t="shared" ref="J231:J232" si="43">H231*I231</f>
        <v>0</v>
      </c>
      <c r="K231" s="55"/>
      <c r="L231" s="55"/>
      <c r="M231" s="55"/>
      <c r="N231" s="55">
        <f t="shared" si="42"/>
        <v>0</v>
      </c>
      <c r="O231" s="55"/>
      <c r="P231" s="55"/>
      <c r="Q231" s="55"/>
      <c r="R231" s="55">
        <f t="shared" ref="R231:R232" si="44">P231*Q231</f>
        <v>0</v>
      </c>
      <c r="S231" s="63"/>
    </row>
    <row r="232" spans="1:19" x14ac:dyDescent="0.2">
      <c r="A232" s="53"/>
      <c r="B232" s="54"/>
      <c r="C232" s="53"/>
      <c r="D232" s="53"/>
      <c r="E232" s="53"/>
      <c r="F232" s="53"/>
      <c r="G232" s="53"/>
      <c r="H232" s="55">
        <f t="shared" si="41"/>
        <v>0</v>
      </c>
      <c r="I232" s="55"/>
      <c r="J232" s="55">
        <f t="shared" si="43"/>
        <v>0</v>
      </c>
      <c r="K232" s="55"/>
      <c r="L232" s="55"/>
      <c r="M232" s="55"/>
      <c r="N232" s="55">
        <f>L232*M232</f>
        <v>0</v>
      </c>
      <c r="O232" s="55"/>
      <c r="P232" s="55"/>
      <c r="Q232" s="55"/>
      <c r="R232" s="55">
        <f t="shared" si="44"/>
        <v>0</v>
      </c>
      <c r="S232" s="56"/>
    </row>
    <row r="233" spans="1:19" x14ac:dyDescent="0.2">
      <c r="A233" s="53"/>
      <c r="B233" s="54"/>
      <c r="C233" s="53"/>
      <c r="D233" s="53"/>
      <c r="E233" s="61" t="s">
        <v>26</v>
      </c>
      <c r="F233" s="53"/>
      <c r="G233" s="53"/>
      <c r="H233" s="62">
        <f>SUM(H228:H232)</f>
        <v>0</v>
      </c>
      <c r="I233" s="55"/>
      <c r="J233" s="62">
        <f>SUM(J228:J232)</f>
        <v>0</v>
      </c>
      <c r="K233" s="55"/>
      <c r="L233" s="62">
        <f>SUM(L228:L232)</f>
        <v>0</v>
      </c>
      <c r="M233" s="55"/>
      <c r="N233" s="62">
        <f>SUM(N228:N232)</f>
        <v>0</v>
      </c>
      <c r="O233" s="55"/>
      <c r="P233" s="55"/>
      <c r="Q233" s="55"/>
      <c r="R233" s="62">
        <f>SUM(R228:R232)</f>
        <v>19200</v>
      </c>
      <c r="S233" s="56">
        <f>J233+N233+R233</f>
        <v>19200</v>
      </c>
    </row>
    <row r="234" spans="1:19" ht="15" x14ac:dyDescent="0.2">
      <c r="A234" s="53"/>
      <c r="B234" s="54"/>
      <c r="C234" s="53"/>
      <c r="D234" s="53"/>
      <c r="E234" s="57" t="s">
        <v>28</v>
      </c>
      <c r="F234" s="53"/>
      <c r="G234" s="53"/>
      <c r="H234" s="55">
        <f>F234*G234</f>
        <v>0</v>
      </c>
      <c r="I234" s="55"/>
      <c r="J234" s="55">
        <f>H234*I234</f>
        <v>0</v>
      </c>
      <c r="K234" s="55"/>
      <c r="L234" s="55"/>
      <c r="M234" s="55"/>
      <c r="N234" s="55">
        <f>L234*M234</f>
        <v>0</v>
      </c>
      <c r="O234" s="55"/>
      <c r="P234" s="55"/>
      <c r="Q234" s="55"/>
      <c r="R234" s="55">
        <f>P234*Q234</f>
        <v>0</v>
      </c>
      <c r="S234" s="63"/>
    </row>
    <row r="235" spans="1:19" ht="38.25" x14ac:dyDescent="0.2">
      <c r="A235" s="53">
        <v>1</v>
      </c>
      <c r="B235" s="54" t="s">
        <v>163</v>
      </c>
      <c r="C235" s="58">
        <v>44774</v>
      </c>
      <c r="D235" s="53" t="s">
        <v>125</v>
      </c>
      <c r="E235" s="57" t="s">
        <v>164</v>
      </c>
      <c r="F235" s="53">
        <v>2.5</v>
      </c>
      <c r="G235" s="53">
        <v>1</v>
      </c>
      <c r="H235" s="55">
        <f>F235*G235</f>
        <v>2.5</v>
      </c>
      <c r="I235" s="55">
        <v>600</v>
      </c>
      <c r="J235" s="55">
        <f>H235*I235</f>
        <v>1500</v>
      </c>
      <c r="K235" s="55" t="s">
        <v>42</v>
      </c>
      <c r="L235" s="55">
        <v>0.5</v>
      </c>
      <c r="M235" s="55">
        <v>450</v>
      </c>
      <c r="N235" s="55">
        <f>L235*M235</f>
        <v>225</v>
      </c>
      <c r="O235" s="55" t="s">
        <v>165</v>
      </c>
      <c r="P235" s="55">
        <v>1</v>
      </c>
      <c r="Q235" s="55">
        <v>25</v>
      </c>
      <c r="R235" s="55">
        <f>P235*Q235</f>
        <v>25</v>
      </c>
      <c r="S235" s="63"/>
    </row>
    <row r="236" spans="1:19" ht="15" x14ac:dyDescent="0.2">
      <c r="A236" s="53"/>
      <c r="B236" s="54"/>
      <c r="C236" s="53"/>
      <c r="D236" s="53"/>
      <c r="E236" s="57"/>
      <c r="F236" s="53"/>
      <c r="G236" s="53"/>
      <c r="H236" s="55"/>
      <c r="I236" s="55"/>
      <c r="J236" s="55"/>
      <c r="K236" s="55"/>
      <c r="L236" s="55"/>
      <c r="M236" s="55"/>
      <c r="N236" s="55"/>
      <c r="O236" s="55" t="s">
        <v>166</v>
      </c>
      <c r="P236" s="55">
        <v>6</v>
      </c>
      <c r="Q236" s="55">
        <v>200</v>
      </c>
      <c r="R236" s="55">
        <f t="shared" ref="R236:R246" si="45">P236*Q236</f>
        <v>1200</v>
      </c>
      <c r="S236" s="63"/>
    </row>
    <row r="237" spans="1:19" ht="15" x14ac:dyDescent="0.2">
      <c r="A237" s="53"/>
      <c r="B237" s="54"/>
      <c r="C237" s="53"/>
      <c r="D237" s="53"/>
      <c r="E237" s="57"/>
      <c r="F237" s="53"/>
      <c r="G237" s="53"/>
      <c r="H237" s="55"/>
      <c r="I237" s="55"/>
      <c r="J237" s="55"/>
      <c r="K237" s="55"/>
      <c r="L237" s="55"/>
      <c r="M237" s="55"/>
      <c r="N237" s="55"/>
      <c r="O237" s="55" t="s">
        <v>146</v>
      </c>
      <c r="P237" s="55">
        <v>6</v>
      </c>
      <c r="Q237" s="55">
        <v>0.8</v>
      </c>
      <c r="R237" s="55">
        <f t="shared" si="45"/>
        <v>4.8000000000000007</v>
      </c>
      <c r="S237" s="63"/>
    </row>
    <row r="238" spans="1:19" ht="15" x14ac:dyDescent="0.2">
      <c r="A238" s="53"/>
      <c r="B238" s="54"/>
      <c r="C238" s="53"/>
      <c r="D238" s="53"/>
      <c r="E238" s="57"/>
      <c r="F238" s="53"/>
      <c r="G238" s="53"/>
      <c r="H238" s="55"/>
      <c r="I238" s="55"/>
      <c r="J238" s="55"/>
      <c r="K238" s="55"/>
      <c r="L238" s="55"/>
      <c r="M238" s="55"/>
      <c r="N238" s="55"/>
      <c r="O238" s="55" t="s">
        <v>167</v>
      </c>
      <c r="P238" s="55">
        <v>1</v>
      </c>
      <c r="Q238" s="55">
        <v>133</v>
      </c>
      <c r="R238" s="55">
        <f t="shared" si="45"/>
        <v>133</v>
      </c>
      <c r="S238" s="63"/>
    </row>
    <row r="239" spans="1:19" ht="15" x14ac:dyDescent="0.2">
      <c r="A239" s="53"/>
      <c r="B239" s="54"/>
      <c r="C239" s="53"/>
      <c r="D239" s="53"/>
      <c r="E239" s="57"/>
      <c r="F239" s="53"/>
      <c r="G239" s="53"/>
      <c r="H239" s="55"/>
      <c r="I239" s="55"/>
      <c r="J239" s="55"/>
      <c r="K239" s="55"/>
      <c r="L239" s="55"/>
      <c r="M239" s="55"/>
      <c r="N239" s="55"/>
      <c r="O239" s="55" t="s">
        <v>168</v>
      </c>
      <c r="P239" s="55">
        <v>0.5</v>
      </c>
      <c r="Q239" s="55">
        <v>64</v>
      </c>
      <c r="R239" s="55">
        <f t="shared" si="45"/>
        <v>32</v>
      </c>
      <c r="S239" s="63"/>
    </row>
    <row r="240" spans="1:19" ht="15" x14ac:dyDescent="0.2">
      <c r="A240" s="53"/>
      <c r="B240" s="54"/>
      <c r="C240" s="53"/>
      <c r="D240" s="53"/>
      <c r="E240" s="57"/>
      <c r="F240" s="53"/>
      <c r="G240" s="53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>
        <f>P240*Q240</f>
        <v>0</v>
      </c>
      <c r="S240" s="63"/>
    </row>
    <row r="241" spans="1:19" ht="38.25" x14ac:dyDescent="0.2">
      <c r="A241" s="53">
        <v>2</v>
      </c>
      <c r="B241" s="54" t="s">
        <v>169</v>
      </c>
      <c r="C241" s="58">
        <v>44774</v>
      </c>
      <c r="D241" s="53" t="s">
        <v>125</v>
      </c>
      <c r="E241" s="57" t="s">
        <v>170</v>
      </c>
      <c r="F241" s="53">
        <v>2</v>
      </c>
      <c r="G241" s="53">
        <v>1</v>
      </c>
      <c r="H241" s="55">
        <f>F241*G241</f>
        <v>2</v>
      </c>
      <c r="I241" s="55">
        <v>600</v>
      </c>
      <c r="J241" s="55">
        <f>I241*H241</f>
        <v>1200</v>
      </c>
      <c r="K241" s="55" t="s">
        <v>42</v>
      </c>
      <c r="L241" s="55">
        <v>0.5</v>
      </c>
      <c r="M241" s="55">
        <v>450</v>
      </c>
      <c r="N241" s="55">
        <f>L241*M241</f>
        <v>225</v>
      </c>
      <c r="O241" s="55" t="s">
        <v>171</v>
      </c>
      <c r="P241" s="55">
        <v>1</v>
      </c>
      <c r="Q241" s="55">
        <v>397</v>
      </c>
      <c r="R241" s="55">
        <f t="shared" si="45"/>
        <v>397</v>
      </c>
      <c r="S241" s="63"/>
    </row>
    <row r="242" spans="1:19" ht="15" x14ac:dyDescent="0.2">
      <c r="A242" s="53"/>
      <c r="B242" s="54"/>
      <c r="C242" s="53"/>
      <c r="D242" s="53"/>
      <c r="E242" s="57"/>
      <c r="F242" s="53"/>
      <c r="G242" s="53"/>
      <c r="H242" s="55"/>
      <c r="I242" s="55"/>
      <c r="J242" s="55"/>
      <c r="K242" s="55"/>
      <c r="L242" s="55"/>
      <c r="M242" s="55"/>
      <c r="N242" s="55"/>
      <c r="O242" s="55" t="s">
        <v>168</v>
      </c>
      <c r="P242" s="55">
        <v>0.5</v>
      </c>
      <c r="Q242" s="55">
        <v>64</v>
      </c>
      <c r="R242" s="55">
        <f t="shared" si="45"/>
        <v>32</v>
      </c>
      <c r="S242" s="63"/>
    </row>
    <row r="243" spans="1:19" ht="15" x14ac:dyDescent="0.2">
      <c r="A243" s="53"/>
      <c r="B243" s="54"/>
      <c r="C243" s="53"/>
      <c r="D243" s="53"/>
      <c r="E243" s="57"/>
      <c r="F243" s="53"/>
      <c r="G243" s="53"/>
      <c r="H243" s="55"/>
      <c r="I243" s="55"/>
      <c r="J243" s="55"/>
      <c r="K243" s="55"/>
      <c r="L243" s="55"/>
      <c r="M243" s="55"/>
      <c r="N243" s="55"/>
      <c r="O243" s="66" t="s">
        <v>172</v>
      </c>
      <c r="P243" s="55">
        <v>2</v>
      </c>
      <c r="Q243" s="55">
        <v>0.8</v>
      </c>
      <c r="R243" s="55">
        <f t="shared" si="45"/>
        <v>1.6</v>
      </c>
      <c r="S243" s="63"/>
    </row>
    <row r="244" spans="1:19" ht="15" x14ac:dyDescent="0.2">
      <c r="A244" s="53"/>
      <c r="B244" s="54"/>
      <c r="C244" s="58"/>
      <c r="D244" s="53"/>
      <c r="E244" s="57"/>
      <c r="F244" s="53"/>
      <c r="G244" s="53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>
        <f t="shared" si="45"/>
        <v>0</v>
      </c>
      <c r="S244" s="63"/>
    </row>
    <row r="245" spans="1:19" ht="15" x14ac:dyDescent="0.2">
      <c r="A245" s="53"/>
      <c r="B245" s="54"/>
      <c r="C245" s="58"/>
      <c r="D245" s="53"/>
      <c r="E245" s="57"/>
      <c r="F245" s="53"/>
      <c r="G245" s="53"/>
      <c r="H245" s="55">
        <f>F245*G245</f>
        <v>0</v>
      </c>
      <c r="I245" s="55"/>
      <c r="J245" s="55">
        <f t="shared" ref="J245:J246" si="46">H245*I245</f>
        <v>0</v>
      </c>
      <c r="K245" s="55"/>
      <c r="L245" s="55"/>
      <c r="M245" s="55"/>
      <c r="N245" s="55">
        <f>L245*M245</f>
        <v>0</v>
      </c>
      <c r="O245" s="55"/>
      <c r="P245" s="55"/>
      <c r="Q245" s="55"/>
      <c r="R245" s="55">
        <f t="shared" si="45"/>
        <v>0</v>
      </c>
      <c r="S245" s="63"/>
    </row>
    <row r="246" spans="1:19" x14ac:dyDescent="0.2">
      <c r="A246" s="53"/>
      <c r="B246" s="54"/>
      <c r="C246" s="53"/>
      <c r="D246" s="53"/>
      <c r="E246" s="53"/>
      <c r="F246" s="53"/>
      <c r="G246" s="53"/>
      <c r="H246" s="55">
        <f>F246*G246</f>
        <v>0</v>
      </c>
      <c r="I246" s="55"/>
      <c r="J246" s="55">
        <f t="shared" si="46"/>
        <v>0</v>
      </c>
      <c r="K246" s="55"/>
      <c r="L246" s="55"/>
      <c r="M246" s="55"/>
      <c r="N246" s="55">
        <f>L246*M246</f>
        <v>0</v>
      </c>
      <c r="O246" s="55"/>
      <c r="P246" s="55"/>
      <c r="Q246" s="55"/>
      <c r="R246" s="55">
        <f t="shared" si="45"/>
        <v>0</v>
      </c>
      <c r="S246" s="63"/>
    </row>
    <row r="247" spans="1:19" x14ac:dyDescent="0.2">
      <c r="A247" s="53"/>
      <c r="B247" s="54"/>
      <c r="C247" s="53"/>
      <c r="D247" s="53"/>
      <c r="E247" s="61" t="s">
        <v>26</v>
      </c>
      <c r="F247" s="53"/>
      <c r="G247" s="53"/>
      <c r="H247" s="62">
        <f>SUM(H234:H246)</f>
        <v>4.5</v>
      </c>
      <c r="I247" s="55"/>
      <c r="J247" s="62">
        <f>SUM(J235:J246)</f>
        <v>2700</v>
      </c>
      <c r="K247" s="55"/>
      <c r="L247" s="62">
        <f>SUM(L234:L246)</f>
        <v>1</v>
      </c>
      <c r="M247" s="55"/>
      <c r="N247" s="62">
        <f>SUM(N234:N246)</f>
        <v>450</v>
      </c>
      <c r="O247" s="55"/>
      <c r="P247" s="55"/>
      <c r="Q247" s="55"/>
      <c r="R247" s="62">
        <f>SUM(R234:R246)</f>
        <v>1825.3999999999999</v>
      </c>
      <c r="S247" s="56">
        <f>J247+N247+R247</f>
        <v>4975.3999999999996</v>
      </c>
    </row>
    <row r="248" spans="1:19" x14ac:dyDescent="0.2">
      <c r="A248" s="53"/>
      <c r="B248" s="54"/>
      <c r="C248" s="53"/>
      <c r="D248" s="53"/>
      <c r="E248" s="61" t="s">
        <v>26</v>
      </c>
      <c r="F248" s="53"/>
      <c r="G248" s="53"/>
      <c r="H248" s="62">
        <f>H227+H233+H247</f>
        <v>9.5</v>
      </c>
      <c r="I248" s="55"/>
      <c r="J248" s="62">
        <f>J227+J233+J247</f>
        <v>5700</v>
      </c>
      <c r="K248" s="55"/>
      <c r="L248" s="62">
        <f>L227+L233+L247</f>
        <v>1.5</v>
      </c>
      <c r="M248" s="55"/>
      <c r="N248" s="62">
        <f>N227+N233+N247</f>
        <v>675</v>
      </c>
      <c r="O248" s="55"/>
      <c r="P248" s="55"/>
      <c r="Q248" s="55"/>
      <c r="R248" s="62">
        <f>R227+R233+R247</f>
        <v>21240.9</v>
      </c>
      <c r="S248" s="62">
        <f>SUM(S218:S247)</f>
        <v>27615.9</v>
      </c>
    </row>
    <row r="249" spans="1:19" x14ac:dyDescent="0.2">
      <c r="A249"/>
      <c r="B249"/>
      <c r="C249" s="64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 s="65">
        <f>J248+N248+R248</f>
        <v>27615.9</v>
      </c>
      <c r="S249" s="65" t="s">
        <v>0</v>
      </c>
    </row>
    <row r="252" spans="1:19" ht="20.25" x14ac:dyDescent="0.3">
      <c r="A252"/>
      <c r="B252"/>
      <c r="C252"/>
      <c r="D252"/>
      <c r="E252"/>
      <c r="F252" t="s">
        <v>0</v>
      </c>
      <c r="G252"/>
      <c r="H252" s="30" t="s">
        <v>173</v>
      </c>
      <c r="I252"/>
      <c r="J252"/>
      <c r="K252"/>
      <c r="L252"/>
      <c r="M252"/>
      <c r="N252"/>
      <c r="O252"/>
      <c r="P252"/>
      <c r="Q252"/>
      <c r="R252"/>
      <c r="S252"/>
    </row>
    <row r="253" spans="1:19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1:19" x14ac:dyDescent="0.2">
      <c r="A254" s="45" t="s">
        <v>2</v>
      </c>
      <c r="B254" s="45" t="s">
        <v>3</v>
      </c>
      <c r="C254" s="45" t="s">
        <v>4</v>
      </c>
      <c r="D254" s="45" t="s">
        <v>5</v>
      </c>
      <c r="E254" s="45" t="s">
        <v>6</v>
      </c>
      <c r="F254" s="46" t="s">
        <v>7</v>
      </c>
      <c r="G254" s="46" t="s">
        <v>8</v>
      </c>
      <c r="H254" s="47" t="s">
        <v>9</v>
      </c>
      <c r="I254" s="47"/>
      <c r="J254" s="47"/>
      <c r="K254" s="45"/>
      <c r="L254" s="47" t="s">
        <v>10</v>
      </c>
      <c r="M254" s="47"/>
      <c r="N254" s="47"/>
      <c r="O254" s="47" t="s">
        <v>39</v>
      </c>
      <c r="P254" s="47"/>
      <c r="Q254" s="47"/>
      <c r="R254" s="47"/>
      <c r="S254"/>
    </row>
    <row r="255" spans="1:19" x14ac:dyDescent="0.2">
      <c r="A255" s="48"/>
      <c r="B255" s="48"/>
      <c r="C255" s="48"/>
      <c r="D255" s="48"/>
      <c r="E255" s="48"/>
      <c r="F255" s="49"/>
      <c r="G255" s="49"/>
      <c r="H255" s="50" t="s">
        <v>12</v>
      </c>
      <c r="I255" s="51" t="s">
        <v>13</v>
      </c>
      <c r="J255" s="50" t="s">
        <v>14</v>
      </c>
      <c r="K255" s="52"/>
      <c r="L255" s="50" t="s">
        <v>12</v>
      </c>
      <c r="M255" s="50" t="s">
        <v>15</v>
      </c>
      <c r="N255" s="50" t="s">
        <v>14</v>
      </c>
      <c r="O255" s="51" t="s">
        <v>16</v>
      </c>
      <c r="P255" s="50" t="s">
        <v>12</v>
      </c>
      <c r="Q255" s="50" t="s">
        <v>15</v>
      </c>
      <c r="R255" s="50" t="s">
        <v>14</v>
      </c>
      <c r="S255"/>
    </row>
    <row r="256" spans="1:19" ht="47.25" x14ac:dyDescent="0.2">
      <c r="A256" s="53"/>
      <c r="B256" s="54"/>
      <c r="C256" s="53"/>
      <c r="D256" s="54"/>
      <c r="E256" s="14" t="s">
        <v>17</v>
      </c>
      <c r="F256" s="53"/>
      <c r="G256" s="53"/>
      <c r="H256" s="55">
        <f>F256*G256</f>
        <v>0</v>
      </c>
      <c r="I256" s="55"/>
      <c r="J256" s="55">
        <f>H256*I256</f>
        <v>0</v>
      </c>
      <c r="K256" s="55"/>
      <c r="L256" s="55"/>
      <c r="M256" s="55"/>
      <c r="N256" s="55">
        <f>L256*M256</f>
        <v>0</v>
      </c>
      <c r="O256" s="55"/>
      <c r="P256" s="55"/>
      <c r="Q256" s="55"/>
      <c r="R256" s="55">
        <f>P256*Q256</f>
        <v>0</v>
      </c>
      <c r="S256" s="56"/>
    </row>
    <row r="257" spans="1:19" ht="15" x14ac:dyDescent="0.2">
      <c r="A257" s="53"/>
      <c r="B257" s="54"/>
      <c r="C257" s="53"/>
      <c r="D257" s="53"/>
      <c r="E257" s="57" t="s">
        <v>18</v>
      </c>
      <c r="F257" s="53"/>
      <c r="G257" s="53"/>
      <c r="H257" s="55">
        <f>F257*G257</f>
        <v>0</v>
      </c>
      <c r="I257" s="55"/>
      <c r="J257" s="55">
        <f>H257*I257</f>
        <v>0</v>
      </c>
      <c r="K257" s="55"/>
      <c r="L257" s="55"/>
      <c r="M257" s="55"/>
      <c r="N257" s="55">
        <f>L257*M257</f>
        <v>0</v>
      </c>
      <c r="O257" s="55"/>
      <c r="P257" s="55"/>
      <c r="Q257" s="55"/>
      <c r="R257" s="55">
        <f t="shared" ref="R257:R264" si="47">P257*Q257</f>
        <v>0</v>
      </c>
      <c r="S257" s="56"/>
    </row>
    <row r="258" spans="1:19" ht="25.5" x14ac:dyDescent="0.2">
      <c r="A258" s="53">
        <v>1</v>
      </c>
      <c r="B258" s="54" t="s">
        <v>174</v>
      </c>
      <c r="C258" s="58">
        <v>44810</v>
      </c>
      <c r="D258" s="53"/>
      <c r="E258" s="57" t="s">
        <v>175</v>
      </c>
      <c r="F258" s="53">
        <v>2</v>
      </c>
      <c r="G258" s="53">
        <v>2</v>
      </c>
      <c r="H258" s="55">
        <f>F258*G258</f>
        <v>4</v>
      </c>
      <c r="I258" s="55">
        <v>600</v>
      </c>
      <c r="J258" s="55">
        <f>H258*I258</f>
        <v>2400</v>
      </c>
      <c r="K258" s="55" t="s">
        <v>42</v>
      </c>
      <c r="L258" s="55">
        <v>0.5</v>
      </c>
      <c r="M258" s="55">
        <v>450</v>
      </c>
      <c r="N258" s="55">
        <f>L258*M258</f>
        <v>225</v>
      </c>
      <c r="O258" s="66" t="s">
        <v>176</v>
      </c>
      <c r="P258" s="55">
        <v>1</v>
      </c>
      <c r="Q258" s="55">
        <v>160</v>
      </c>
      <c r="R258" s="55">
        <f>P258*Q258</f>
        <v>160</v>
      </c>
      <c r="S258" s="56"/>
    </row>
    <row r="259" spans="1:19" ht="15" x14ac:dyDescent="0.2">
      <c r="A259" s="53"/>
      <c r="B259" s="54"/>
      <c r="C259" s="53"/>
      <c r="D259" s="53"/>
      <c r="E259" s="57"/>
      <c r="F259" s="53"/>
      <c r="G259" s="53"/>
      <c r="H259" s="55"/>
      <c r="I259" s="55"/>
      <c r="J259" s="55"/>
      <c r="K259" s="55"/>
      <c r="L259" s="55"/>
      <c r="M259" s="55"/>
      <c r="N259" s="55"/>
      <c r="O259" s="66" t="s">
        <v>177</v>
      </c>
      <c r="P259" s="55">
        <v>4</v>
      </c>
      <c r="Q259" s="55">
        <v>28.4</v>
      </c>
      <c r="R259" s="55">
        <f t="shared" ref="R259:R262" si="48">P259*Q259</f>
        <v>113.6</v>
      </c>
      <c r="S259" s="56"/>
    </row>
    <row r="260" spans="1:19" ht="15" x14ac:dyDescent="0.2">
      <c r="A260" s="53"/>
      <c r="B260" s="54"/>
      <c r="C260" s="53"/>
      <c r="D260" s="53"/>
      <c r="E260" s="57"/>
      <c r="F260" s="53"/>
      <c r="G260" s="53"/>
      <c r="H260" s="55"/>
      <c r="I260" s="55"/>
      <c r="J260" s="55"/>
      <c r="K260" s="55"/>
      <c r="L260" s="55"/>
      <c r="M260" s="55"/>
      <c r="N260" s="55"/>
      <c r="O260" s="55" t="s">
        <v>178</v>
      </c>
      <c r="P260" s="55">
        <v>1</v>
      </c>
      <c r="Q260" s="55">
        <v>75</v>
      </c>
      <c r="R260" s="55">
        <f t="shared" si="48"/>
        <v>75</v>
      </c>
      <c r="S260" s="56"/>
    </row>
    <row r="261" spans="1:19" ht="15" x14ac:dyDescent="0.2">
      <c r="A261" s="53"/>
      <c r="B261" s="54"/>
      <c r="C261" s="53"/>
      <c r="D261" s="53"/>
      <c r="E261" s="57"/>
      <c r="F261" s="53"/>
      <c r="G261" s="53"/>
      <c r="H261" s="55"/>
      <c r="I261" s="55"/>
      <c r="J261" s="55"/>
      <c r="K261" s="55"/>
      <c r="L261" s="55"/>
      <c r="M261" s="55"/>
      <c r="N261" s="55"/>
      <c r="O261" s="55" t="s">
        <v>179</v>
      </c>
      <c r="P261" s="55">
        <v>1</v>
      </c>
      <c r="Q261" s="55">
        <v>68</v>
      </c>
      <c r="R261" s="55">
        <f t="shared" si="48"/>
        <v>68</v>
      </c>
      <c r="S261" s="56"/>
    </row>
    <row r="262" spans="1:19" ht="15" x14ac:dyDescent="0.2">
      <c r="A262" s="53"/>
      <c r="B262" s="54"/>
      <c r="C262" s="53"/>
      <c r="D262" s="53"/>
      <c r="E262" s="57"/>
      <c r="F262" s="53"/>
      <c r="G262" s="53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>
        <f t="shared" si="48"/>
        <v>0</v>
      </c>
      <c r="S262" s="56"/>
    </row>
    <row r="263" spans="1:19" ht="38.25" x14ac:dyDescent="0.2">
      <c r="A263" s="53">
        <v>2</v>
      </c>
      <c r="B263" s="54" t="s">
        <v>180</v>
      </c>
      <c r="C263" s="53"/>
      <c r="D263" s="53"/>
      <c r="E263" s="57"/>
      <c r="F263" s="53"/>
      <c r="G263" s="53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>
        <v>5500</v>
      </c>
      <c r="S263" s="56"/>
    </row>
    <row r="264" spans="1:19" x14ac:dyDescent="0.2">
      <c r="A264" s="53"/>
      <c r="B264" s="54"/>
      <c r="C264" s="53"/>
      <c r="D264" s="53"/>
      <c r="E264" s="53"/>
      <c r="F264" s="53"/>
      <c r="G264" s="53"/>
      <c r="H264" s="55">
        <f>F264*G264</f>
        <v>0</v>
      </c>
      <c r="I264" s="55"/>
      <c r="J264" s="55">
        <f>H264*I264</f>
        <v>0</v>
      </c>
      <c r="K264" s="55"/>
      <c r="L264" s="55"/>
      <c r="M264" s="55"/>
      <c r="N264" s="55">
        <f>L264*M264</f>
        <v>0</v>
      </c>
      <c r="O264" s="55"/>
      <c r="P264" s="55"/>
      <c r="Q264" s="55"/>
      <c r="R264" s="55">
        <f t="shared" si="47"/>
        <v>0</v>
      </c>
      <c r="S264" s="60"/>
    </row>
    <row r="265" spans="1:19" x14ac:dyDescent="0.2">
      <c r="A265" s="53"/>
      <c r="B265" s="54"/>
      <c r="C265" s="53"/>
      <c r="D265" s="53"/>
      <c r="E265" s="61" t="s">
        <v>26</v>
      </c>
      <c r="F265" s="53"/>
      <c r="G265" s="53"/>
      <c r="H265" s="62">
        <f>SUM(H256:H264)</f>
        <v>4</v>
      </c>
      <c r="I265" s="55"/>
      <c r="J265" s="62">
        <f>SUM(J256:J264)</f>
        <v>2400</v>
      </c>
      <c r="K265" s="55"/>
      <c r="L265" s="62">
        <f>SUM(L256:L264)</f>
        <v>0.5</v>
      </c>
      <c r="M265" s="55"/>
      <c r="N265" s="62">
        <f>SUM(N256:N264)</f>
        <v>225</v>
      </c>
      <c r="O265" s="55"/>
      <c r="P265" s="55"/>
      <c r="Q265" s="55"/>
      <c r="R265" s="62">
        <f>SUM(R256:R264)</f>
        <v>5916.6</v>
      </c>
      <c r="S265" s="56">
        <f>J265+N265+R265</f>
        <v>8541.6</v>
      </c>
    </row>
    <row r="266" spans="1:19" ht="15" x14ac:dyDescent="0.2">
      <c r="A266" s="53" t="s">
        <v>0</v>
      </c>
      <c r="B266" s="54"/>
      <c r="C266" s="53"/>
      <c r="D266" s="53"/>
      <c r="E266" s="57" t="s">
        <v>27</v>
      </c>
      <c r="F266" s="53"/>
      <c r="G266" s="53"/>
      <c r="H266" s="55">
        <f>F266*G266</f>
        <v>0</v>
      </c>
      <c r="I266" s="55"/>
      <c r="J266" s="55">
        <f>H266*I266</f>
        <v>0</v>
      </c>
      <c r="K266" s="55"/>
      <c r="L266" s="55"/>
      <c r="M266" s="55"/>
      <c r="N266" s="55">
        <f>L266*M266</f>
        <v>0</v>
      </c>
      <c r="O266" s="55"/>
      <c r="P266" s="55"/>
      <c r="Q266" s="55"/>
      <c r="R266" s="55">
        <f>P266</f>
        <v>0</v>
      </c>
      <c r="S266" s="63"/>
    </row>
    <row r="267" spans="1:19" ht="15" x14ac:dyDescent="0.2">
      <c r="A267" s="53"/>
      <c r="B267" s="54"/>
      <c r="C267" s="58"/>
      <c r="D267" s="53"/>
      <c r="E267" s="57" t="s">
        <v>101</v>
      </c>
      <c r="F267" s="53"/>
      <c r="G267" s="53"/>
      <c r="H267" s="55">
        <f t="shared" ref="H267:H269" si="49">F267*G267</f>
        <v>0</v>
      </c>
      <c r="I267" s="55"/>
      <c r="J267" s="55">
        <f>H267*I267</f>
        <v>0</v>
      </c>
      <c r="K267" s="55"/>
      <c r="L267" s="55"/>
      <c r="M267" s="55"/>
      <c r="N267" s="55">
        <f t="shared" ref="N267:N268" si="50">L267*M267</f>
        <v>0</v>
      </c>
      <c r="O267" s="55"/>
      <c r="P267" s="55"/>
      <c r="Q267" s="55"/>
      <c r="R267" s="55">
        <f>P267*Q267</f>
        <v>0</v>
      </c>
      <c r="S267" s="63"/>
    </row>
    <row r="268" spans="1:19" ht="15" x14ac:dyDescent="0.2">
      <c r="A268" s="53"/>
      <c r="B268" s="54"/>
      <c r="C268" s="53"/>
      <c r="D268" s="53"/>
      <c r="E268" s="57"/>
      <c r="F268" s="53"/>
      <c r="G268" s="53"/>
      <c r="H268" s="55">
        <f t="shared" si="49"/>
        <v>0</v>
      </c>
      <c r="I268" s="55"/>
      <c r="J268" s="55">
        <f>H268*I268</f>
        <v>0</v>
      </c>
      <c r="K268" s="55"/>
      <c r="L268" s="55"/>
      <c r="M268" s="55"/>
      <c r="N268" s="55">
        <f t="shared" si="50"/>
        <v>0</v>
      </c>
      <c r="O268" s="55"/>
      <c r="P268" s="55"/>
      <c r="Q268" s="55"/>
      <c r="R268" s="55">
        <f t="shared" ref="R268:R269" si="51">P268*Q268</f>
        <v>0</v>
      </c>
      <c r="S268" s="63"/>
    </row>
    <row r="269" spans="1:19" x14ac:dyDescent="0.2">
      <c r="A269" s="53"/>
      <c r="B269" s="54"/>
      <c r="C269" s="53"/>
      <c r="D269" s="53"/>
      <c r="E269" s="53"/>
      <c r="F269" s="53"/>
      <c r="G269" s="53"/>
      <c r="H269" s="55">
        <f t="shared" si="49"/>
        <v>0</v>
      </c>
      <c r="I269" s="55"/>
      <c r="J269" s="55">
        <f t="shared" ref="J269" si="52">H269*I269</f>
        <v>0</v>
      </c>
      <c r="K269" s="55"/>
      <c r="L269" s="55"/>
      <c r="M269" s="55"/>
      <c r="N269" s="55">
        <f>L269*M269</f>
        <v>0</v>
      </c>
      <c r="O269" s="55"/>
      <c r="P269" s="55"/>
      <c r="Q269" s="55"/>
      <c r="R269" s="55">
        <f t="shared" si="51"/>
        <v>0</v>
      </c>
      <c r="S269" s="56"/>
    </row>
    <row r="270" spans="1:19" x14ac:dyDescent="0.2">
      <c r="A270" s="53"/>
      <c r="B270" s="54"/>
      <c r="C270" s="53"/>
      <c r="D270" s="53"/>
      <c r="E270" s="61" t="s">
        <v>26</v>
      </c>
      <c r="F270" s="53"/>
      <c r="G270" s="53"/>
      <c r="H270" s="62">
        <f>SUM(H266:H269)</f>
        <v>0</v>
      </c>
      <c r="I270" s="55"/>
      <c r="J270" s="62">
        <f>SUM(J266:J269)</f>
        <v>0</v>
      </c>
      <c r="K270" s="55"/>
      <c r="L270" s="62">
        <f>SUM(L266:L269)</f>
        <v>0</v>
      </c>
      <c r="M270" s="55"/>
      <c r="N270" s="62">
        <f>SUM(N266:N269)</f>
        <v>0</v>
      </c>
      <c r="O270" s="55"/>
      <c r="P270" s="55"/>
      <c r="Q270" s="55"/>
      <c r="R270" s="62">
        <f>SUM(R266:R269)</f>
        <v>0</v>
      </c>
      <c r="S270" s="56">
        <f>J270+N270+R270</f>
        <v>0</v>
      </c>
    </row>
    <row r="271" spans="1:19" ht="15" x14ac:dyDescent="0.2">
      <c r="A271" s="53"/>
      <c r="B271" s="54"/>
      <c r="C271" s="53"/>
      <c r="D271" s="53"/>
      <c r="E271" s="57" t="s">
        <v>28</v>
      </c>
      <c r="F271" s="53"/>
      <c r="G271" s="53"/>
      <c r="H271" s="55">
        <f>F271*G271</f>
        <v>0</v>
      </c>
      <c r="I271" s="55"/>
      <c r="J271" s="55">
        <f>H271*I271</f>
        <v>0</v>
      </c>
      <c r="K271" s="55"/>
      <c r="L271" s="55"/>
      <c r="M271" s="55"/>
      <c r="N271" s="55">
        <f>L271*M271</f>
        <v>0</v>
      </c>
      <c r="O271" s="55"/>
      <c r="P271" s="55"/>
      <c r="Q271" s="55"/>
      <c r="R271" s="55">
        <f>P271*Q271</f>
        <v>0</v>
      </c>
      <c r="S271" s="63"/>
    </row>
    <row r="272" spans="1:19" ht="15" x14ac:dyDescent="0.2">
      <c r="A272" s="53"/>
      <c r="B272" s="54"/>
      <c r="C272" s="58"/>
      <c r="D272" s="53"/>
      <c r="E272" s="57"/>
      <c r="F272" s="53"/>
      <c r="G272" s="53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63"/>
    </row>
    <row r="273" spans="1:19" ht="15" x14ac:dyDescent="0.2">
      <c r="A273" s="53"/>
      <c r="B273" s="54"/>
      <c r="C273" s="58"/>
      <c r="D273" s="53"/>
      <c r="E273" s="57"/>
      <c r="F273" s="53"/>
      <c r="G273" s="53"/>
      <c r="H273" s="55">
        <f>F273*G273</f>
        <v>0</v>
      </c>
      <c r="I273" s="55"/>
      <c r="J273" s="55">
        <f t="shared" ref="J273:J274" si="53">H273*I273</f>
        <v>0</v>
      </c>
      <c r="K273" s="55"/>
      <c r="L273" s="55"/>
      <c r="M273" s="55"/>
      <c r="N273" s="55">
        <f>L273*M273</f>
        <v>0</v>
      </c>
      <c r="O273" s="55"/>
      <c r="P273" s="55"/>
      <c r="Q273" s="55"/>
      <c r="R273" s="55">
        <f t="shared" ref="R273:R274" si="54">P273*Q273</f>
        <v>0</v>
      </c>
      <c r="S273" s="63"/>
    </row>
    <row r="274" spans="1:19" x14ac:dyDescent="0.2">
      <c r="A274" s="53"/>
      <c r="B274" s="54"/>
      <c r="C274" s="53"/>
      <c r="D274" s="53"/>
      <c r="E274" s="53"/>
      <c r="F274" s="53"/>
      <c r="G274" s="53"/>
      <c r="H274" s="55">
        <f>F274*G274</f>
        <v>0</v>
      </c>
      <c r="I274" s="55"/>
      <c r="J274" s="55">
        <f t="shared" si="53"/>
        <v>0</v>
      </c>
      <c r="K274" s="55"/>
      <c r="L274" s="55"/>
      <c r="M274" s="55"/>
      <c r="N274" s="55">
        <f>L274*M274</f>
        <v>0</v>
      </c>
      <c r="O274" s="55"/>
      <c r="P274" s="55"/>
      <c r="Q274" s="55"/>
      <c r="R274" s="55">
        <f t="shared" si="54"/>
        <v>0</v>
      </c>
      <c r="S274" s="63"/>
    </row>
    <row r="275" spans="1:19" x14ac:dyDescent="0.2">
      <c r="A275" s="53"/>
      <c r="B275" s="54"/>
      <c r="C275" s="53"/>
      <c r="D275" s="53"/>
      <c r="E275" s="61" t="s">
        <v>26</v>
      </c>
      <c r="F275" s="53"/>
      <c r="G275" s="53"/>
      <c r="H275" s="62">
        <f>SUM(H271:H274)</f>
        <v>0</v>
      </c>
      <c r="I275" s="55"/>
      <c r="J275" s="62">
        <f>SUM(J272:J274)</f>
        <v>0</v>
      </c>
      <c r="K275" s="55"/>
      <c r="L275" s="62">
        <f>SUM(L271:L274)</f>
        <v>0</v>
      </c>
      <c r="M275" s="55"/>
      <c r="N275" s="62">
        <f>SUM(N271:N274)</f>
        <v>0</v>
      </c>
      <c r="O275" s="55"/>
      <c r="P275" s="55"/>
      <c r="Q275" s="55"/>
      <c r="R275" s="62">
        <f>SUM(R271:R274)</f>
        <v>0</v>
      </c>
      <c r="S275" s="56">
        <f>J275+N275+R275</f>
        <v>0</v>
      </c>
    </row>
    <row r="276" spans="1:19" x14ac:dyDescent="0.2">
      <c r="A276" s="53"/>
      <c r="B276" s="54"/>
      <c r="C276" s="53"/>
      <c r="D276" s="53"/>
      <c r="E276" s="61" t="s">
        <v>26</v>
      </c>
      <c r="F276" s="53"/>
      <c r="G276" s="53"/>
      <c r="H276" s="62">
        <f>H265+H270+H275</f>
        <v>4</v>
      </c>
      <c r="I276" s="55"/>
      <c r="J276" s="62">
        <f>J265+J270+J275</f>
        <v>2400</v>
      </c>
      <c r="K276" s="55"/>
      <c r="L276" s="62">
        <f>L265+L270+L275</f>
        <v>0.5</v>
      </c>
      <c r="M276" s="55"/>
      <c r="N276" s="62">
        <f>N265+N270+N275</f>
        <v>225</v>
      </c>
      <c r="O276" s="55"/>
      <c r="P276" s="55"/>
      <c r="Q276" s="55"/>
      <c r="R276" s="62">
        <f>R265+R270+R275</f>
        <v>5916.6</v>
      </c>
      <c r="S276" s="62">
        <f>SUM(S256:S275)</f>
        <v>8541.6</v>
      </c>
    </row>
    <row r="277" spans="1:19" x14ac:dyDescent="0.2">
      <c r="A277"/>
      <c r="B277"/>
      <c r="C277" s="64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 s="65">
        <f>J276+N276+R276</f>
        <v>8541.6</v>
      </c>
      <c r="S277" s="65" t="s">
        <v>0</v>
      </c>
    </row>
    <row r="278" spans="1:19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19" ht="20.25" x14ac:dyDescent="0.3">
      <c r="A279"/>
      <c r="B279"/>
      <c r="C279"/>
      <c r="D279"/>
      <c r="E279"/>
      <c r="F279" t="s">
        <v>0</v>
      </c>
      <c r="G279"/>
      <c r="H279" s="30" t="s">
        <v>181</v>
      </c>
      <c r="I279"/>
      <c r="J279"/>
      <c r="K279"/>
      <c r="L279"/>
      <c r="M279"/>
      <c r="N279"/>
      <c r="O279"/>
      <c r="P279"/>
      <c r="Q279"/>
      <c r="R279"/>
      <c r="S279"/>
    </row>
    <row r="280" spans="1:19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</row>
    <row r="281" spans="1:19" x14ac:dyDescent="0.2">
      <c r="A281" s="45" t="s">
        <v>2</v>
      </c>
      <c r="B281" s="45" t="s">
        <v>3</v>
      </c>
      <c r="C281" s="45" t="s">
        <v>4</v>
      </c>
      <c r="D281" s="45" t="s">
        <v>5</v>
      </c>
      <c r="E281" s="45" t="s">
        <v>6</v>
      </c>
      <c r="F281" s="46" t="s">
        <v>7</v>
      </c>
      <c r="G281" s="46" t="s">
        <v>8</v>
      </c>
      <c r="H281" s="47" t="s">
        <v>9</v>
      </c>
      <c r="I281" s="47"/>
      <c r="J281" s="47"/>
      <c r="K281" s="45"/>
      <c r="L281" s="47" t="s">
        <v>10</v>
      </c>
      <c r="M281" s="47"/>
      <c r="N281" s="47"/>
      <c r="O281" s="47" t="s">
        <v>39</v>
      </c>
      <c r="P281" s="47"/>
      <c r="Q281" s="47"/>
      <c r="R281" s="47"/>
      <c r="S281"/>
    </row>
    <row r="282" spans="1:19" x14ac:dyDescent="0.2">
      <c r="A282" s="48"/>
      <c r="B282" s="48"/>
      <c r="C282" s="48"/>
      <c r="D282" s="48"/>
      <c r="E282" s="48"/>
      <c r="F282" s="49"/>
      <c r="G282" s="49"/>
      <c r="H282" s="50" t="s">
        <v>12</v>
      </c>
      <c r="I282" s="51" t="s">
        <v>13</v>
      </c>
      <c r="J282" s="50" t="s">
        <v>14</v>
      </c>
      <c r="K282" s="52"/>
      <c r="L282" s="50" t="s">
        <v>12</v>
      </c>
      <c r="M282" s="50" t="s">
        <v>15</v>
      </c>
      <c r="N282" s="50" t="s">
        <v>14</v>
      </c>
      <c r="O282" s="51" t="s">
        <v>16</v>
      </c>
      <c r="P282" s="50" t="s">
        <v>12</v>
      </c>
      <c r="Q282" s="50" t="s">
        <v>15</v>
      </c>
      <c r="R282" s="50" t="s">
        <v>14</v>
      </c>
      <c r="S282"/>
    </row>
    <row r="283" spans="1:19" ht="47.25" x14ac:dyDescent="0.2">
      <c r="A283" s="53"/>
      <c r="B283" s="54"/>
      <c r="C283" s="53"/>
      <c r="D283" s="54"/>
      <c r="E283" s="14" t="s">
        <v>17</v>
      </c>
      <c r="F283" s="53"/>
      <c r="G283" s="53"/>
      <c r="H283" s="55">
        <f>F283*G283</f>
        <v>0</v>
      </c>
      <c r="I283" s="55"/>
      <c r="J283" s="55">
        <f>H283*I283</f>
        <v>0</v>
      </c>
      <c r="K283" s="55"/>
      <c r="L283" s="55"/>
      <c r="M283" s="55"/>
      <c r="N283" s="55">
        <f>L283*M283</f>
        <v>0</v>
      </c>
      <c r="O283" s="55"/>
      <c r="P283" s="55"/>
      <c r="Q283" s="55"/>
      <c r="R283" s="55">
        <f>P283*Q283</f>
        <v>0</v>
      </c>
      <c r="S283" s="56"/>
    </row>
    <row r="284" spans="1:19" ht="15" x14ac:dyDescent="0.2">
      <c r="A284" s="53"/>
      <c r="B284" s="54"/>
      <c r="C284" s="53"/>
      <c r="D284" s="53"/>
      <c r="E284" s="57" t="s">
        <v>18</v>
      </c>
      <c r="F284" s="53"/>
      <c r="G284" s="53"/>
      <c r="H284" s="55">
        <f>F284*G284</f>
        <v>0</v>
      </c>
      <c r="I284" s="55"/>
      <c r="J284" s="55">
        <f>H284*I284</f>
        <v>0</v>
      </c>
      <c r="K284" s="55"/>
      <c r="L284" s="55"/>
      <c r="M284" s="55"/>
      <c r="N284" s="55">
        <f>L284*M284</f>
        <v>0</v>
      </c>
      <c r="O284" s="55"/>
      <c r="P284" s="55"/>
      <c r="Q284" s="55"/>
      <c r="R284" s="55">
        <f t="shared" ref="R284:R308" si="55">P284*Q284</f>
        <v>0</v>
      </c>
      <c r="S284" s="56"/>
    </row>
    <row r="285" spans="1:19" ht="15" x14ac:dyDescent="0.2">
      <c r="A285" s="53">
        <v>1</v>
      </c>
      <c r="B285" s="54" t="s">
        <v>182</v>
      </c>
      <c r="C285" s="58">
        <v>44840</v>
      </c>
      <c r="D285" s="53"/>
      <c r="E285" s="57" t="s">
        <v>183</v>
      </c>
      <c r="F285" s="53">
        <v>1</v>
      </c>
      <c r="G285" s="53">
        <v>2</v>
      </c>
      <c r="H285" s="55">
        <f>F285*G285</f>
        <v>2</v>
      </c>
      <c r="I285" s="55">
        <v>600</v>
      </c>
      <c r="J285" s="55">
        <f>H285*I285</f>
        <v>1200</v>
      </c>
      <c r="K285" s="55" t="s">
        <v>42</v>
      </c>
      <c r="L285" s="55">
        <v>1</v>
      </c>
      <c r="M285" s="55">
        <v>450</v>
      </c>
      <c r="N285" s="55">
        <f>L285*M285</f>
        <v>450</v>
      </c>
      <c r="O285" s="55"/>
      <c r="P285" s="55"/>
      <c r="Q285" s="55"/>
      <c r="R285" s="55"/>
      <c r="S285" s="56"/>
    </row>
    <row r="286" spans="1:19" ht="15" x14ac:dyDescent="0.2">
      <c r="A286" s="53"/>
      <c r="B286" s="54"/>
      <c r="C286" s="53"/>
      <c r="D286" s="53"/>
      <c r="E286" s="57"/>
      <c r="F286" s="53"/>
      <c r="G286" s="53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6"/>
    </row>
    <row r="287" spans="1:19" ht="15" x14ac:dyDescent="0.2">
      <c r="A287" s="53"/>
      <c r="B287" s="54"/>
      <c r="C287" s="53"/>
      <c r="D287" s="53"/>
      <c r="E287" s="57"/>
      <c r="F287" s="53"/>
      <c r="G287" s="53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6"/>
    </row>
    <row r="288" spans="1:19" ht="25.5" x14ac:dyDescent="0.2">
      <c r="A288" s="53">
        <v>2</v>
      </c>
      <c r="B288" s="54" t="s">
        <v>184</v>
      </c>
      <c r="C288" s="58">
        <v>44846</v>
      </c>
      <c r="D288" s="53"/>
      <c r="E288" s="57" t="s">
        <v>185</v>
      </c>
      <c r="F288" s="53"/>
      <c r="G288" s="53"/>
      <c r="H288" s="55">
        <f>F288*G288</f>
        <v>0</v>
      </c>
      <c r="I288" s="55"/>
      <c r="J288" s="55">
        <f>H288*I288</f>
        <v>0</v>
      </c>
      <c r="K288" s="55"/>
      <c r="L288" s="55"/>
      <c r="M288" s="55"/>
      <c r="N288" s="55">
        <f>L288*M288</f>
        <v>0</v>
      </c>
      <c r="O288" s="55"/>
      <c r="P288" s="55"/>
      <c r="Q288" s="55"/>
      <c r="R288" s="55"/>
      <c r="S288" s="56"/>
    </row>
    <row r="289" spans="1:19" ht="15" x14ac:dyDescent="0.2">
      <c r="A289" s="53"/>
      <c r="B289" s="54"/>
      <c r="C289" s="53"/>
      <c r="D289" s="53"/>
      <c r="E289" s="57"/>
      <c r="F289" s="53"/>
      <c r="G289" s="53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6"/>
    </row>
    <row r="290" spans="1:19" ht="15" x14ac:dyDescent="0.2">
      <c r="A290" s="53"/>
      <c r="B290" s="54"/>
      <c r="C290" s="53"/>
      <c r="D290" s="53"/>
      <c r="E290" s="57"/>
      <c r="F290" s="53"/>
      <c r="G290" s="53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6"/>
    </row>
    <row r="291" spans="1:19" ht="38.25" x14ac:dyDescent="0.2">
      <c r="A291" s="53">
        <v>3</v>
      </c>
      <c r="B291" s="54" t="s">
        <v>186</v>
      </c>
      <c r="C291" s="58">
        <v>44848</v>
      </c>
      <c r="D291" s="53"/>
      <c r="E291" s="57" t="s">
        <v>185</v>
      </c>
      <c r="F291" s="53">
        <v>0.5</v>
      </c>
      <c r="G291" s="53">
        <v>1</v>
      </c>
      <c r="H291" s="55">
        <f>F291*G291</f>
        <v>0.5</v>
      </c>
      <c r="I291" s="55">
        <v>600</v>
      </c>
      <c r="J291" s="55">
        <f>H291*I291</f>
        <v>300</v>
      </c>
      <c r="K291" s="55" t="s">
        <v>21</v>
      </c>
      <c r="L291" s="55">
        <v>0.5</v>
      </c>
      <c r="M291" s="55">
        <v>450</v>
      </c>
      <c r="N291" s="55">
        <f>L291*M291</f>
        <v>225</v>
      </c>
      <c r="O291" s="55"/>
      <c r="P291" s="55"/>
      <c r="Q291" s="55"/>
      <c r="R291" s="55"/>
      <c r="S291" s="56"/>
    </row>
    <row r="292" spans="1:19" ht="15" x14ac:dyDescent="0.2">
      <c r="A292" s="53"/>
      <c r="B292" s="54"/>
      <c r="C292" s="53"/>
      <c r="D292" s="53"/>
      <c r="E292" s="57"/>
      <c r="F292" s="53"/>
      <c r="G292" s="53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6"/>
    </row>
    <row r="293" spans="1:19" ht="15" x14ac:dyDescent="0.2">
      <c r="A293" s="53"/>
      <c r="B293" s="54"/>
      <c r="C293" s="53"/>
      <c r="D293" s="53"/>
      <c r="E293" s="57"/>
      <c r="F293" s="53"/>
      <c r="G293" s="53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6"/>
    </row>
    <row r="294" spans="1:19" ht="15" x14ac:dyDescent="0.2">
      <c r="A294" s="53"/>
      <c r="B294" s="54"/>
      <c r="C294" s="53"/>
      <c r="D294" s="53"/>
      <c r="E294" s="57"/>
      <c r="F294" s="53"/>
      <c r="G294" s="53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6"/>
    </row>
    <row r="295" spans="1:19" ht="38.25" x14ac:dyDescent="0.2">
      <c r="A295" s="53">
        <v>4</v>
      </c>
      <c r="B295" s="54" t="s">
        <v>187</v>
      </c>
      <c r="C295" s="58">
        <v>44854</v>
      </c>
      <c r="D295" s="53"/>
      <c r="E295" s="57" t="s">
        <v>188</v>
      </c>
      <c r="F295" s="53">
        <v>1.5</v>
      </c>
      <c r="G295" s="53">
        <v>1</v>
      </c>
      <c r="H295" s="55">
        <f>F295*G295</f>
        <v>1.5</v>
      </c>
      <c r="I295" s="55">
        <v>600</v>
      </c>
      <c r="J295" s="55">
        <f>H295*I295</f>
        <v>900</v>
      </c>
      <c r="K295" s="55" t="s">
        <v>21</v>
      </c>
      <c r="L295" s="55">
        <v>0.5</v>
      </c>
      <c r="M295" s="55">
        <v>450</v>
      </c>
      <c r="N295" s="55">
        <f>L295*M295</f>
        <v>225</v>
      </c>
      <c r="O295" s="55" t="s">
        <v>189</v>
      </c>
      <c r="P295" s="55">
        <v>2</v>
      </c>
      <c r="Q295" s="55">
        <v>370</v>
      </c>
      <c r="R295" s="55">
        <f>P295*Q295</f>
        <v>740</v>
      </c>
      <c r="S295" s="56"/>
    </row>
    <row r="296" spans="1:19" ht="15" x14ac:dyDescent="0.2">
      <c r="A296" s="53"/>
      <c r="B296" s="54"/>
      <c r="C296" s="53"/>
      <c r="D296" s="53"/>
      <c r="E296" s="57"/>
      <c r="F296" s="53"/>
      <c r="G296" s="53"/>
      <c r="H296" s="55"/>
      <c r="I296" s="55"/>
      <c r="J296" s="55"/>
      <c r="K296" s="55"/>
      <c r="L296" s="55"/>
      <c r="M296" s="55"/>
      <c r="N296" s="55"/>
      <c r="O296" s="55" t="s">
        <v>190</v>
      </c>
      <c r="P296" s="55">
        <v>2</v>
      </c>
      <c r="Q296" s="55">
        <v>20</v>
      </c>
      <c r="R296" s="55">
        <f t="shared" ref="R296:R298" si="56">P296*Q296</f>
        <v>40</v>
      </c>
      <c r="S296" s="56"/>
    </row>
    <row r="297" spans="1:19" ht="15" x14ac:dyDescent="0.2">
      <c r="A297" s="53"/>
      <c r="B297" s="54"/>
      <c r="C297" s="53"/>
      <c r="D297" s="53"/>
      <c r="E297" s="57"/>
      <c r="F297" s="53"/>
      <c r="G297" s="53"/>
      <c r="H297" s="55"/>
      <c r="I297" s="55"/>
      <c r="J297" s="55"/>
      <c r="K297" s="55"/>
      <c r="L297" s="55"/>
      <c r="M297" s="55"/>
      <c r="N297" s="55"/>
      <c r="O297" s="55" t="s">
        <v>191</v>
      </c>
      <c r="P297" s="55">
        <v>2</v>
      </c>
      <c r="Q297" s="55">
        <v>333</v>
      </c>
      <c r="R297" s="55">
        <f t="shared" si="56"/>
        <v>666</v>
      </c>
      <c r="S297" s="56"/>
    </row>
    <row r="298" spans="1:19" ht="15" x14ac:dyDescent="0.2">
      <c r="A298" s="53"/>
      <c r="B298" s="54"/>
      <c r="C298" s="53"/>
      <c r="D298" s="53"/>
      <c r="E298" s="57"/>
      <c r="F298" s="53"/>
      <c r="G298" s="53"/>
      <c r="H298" s="55"/>
      <c r="I298" s="55"/>
      <c r="J298" s="55"/>
      <c r="K298" s="55"/>
      <c r="L298" s="55"/>
      <c r="M298" s="55"/>
      <c r="N298" s="55"/>
      <c r="O298" s="55" t="s">
        <v>192</v>
      </c>
      <c r="P298" s="55">
        <v>1</v>
      </c>
      <c r="Q298" s="55">
        <v>75</v>
      </c>
      <c r="R298" s="55">
        <f t="shared" si="56"/>
        <v>75</v>
      </c>
      <c r="S298" s="56"/>
    </row>
    <row r="299" spans="1:19" ht="15" x14ac:dyDescent="0.2">
      <c r="A299" s="53"/>
      <c r="B299" s="54"/>
      <c r="C299" s="53"/>
      <c r="D299" s="53"/>
      <c r="E299" s="57"/>
      <c r="F299" s="53"/>
      <c r="G299" s="53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6"/>
    </row>
    <row r="300" spans="1:19" ht="38.25" x14ac:dyDescent="0.2">
      <c r="A300" s="53">
        <v>5</v>
      </c>
      <c r="B300" s="54" t="s">
        <v>193</v>
      </c>
      <c r="C300" s="58">
        <v>44856</v>
      </c>
      <c r="D300" s="53"/>
      <c r="E300" s="57" t="s">
        <v>155</v>
      </c>
      <c r="F300" s="53">
        <v>2</v>
      </c>
      <c r="G300" s="53">
        <v>1</v>
      </c>
      <c r="H300" s="55">
        <f>F300*G300</f>
        <v>2</v>
      </c>
      <c r="I300" s="55">
        <v>600</v>
      </c>
      <c r="J300" s="55">
        <f>H300*I300</f>
        <v>1200</v>
      </c>
      <c r="K300" s="55" t="s">
        <v>21</v>
      </c>
      <c r="L300" s="55">
        <v>0.5</v>
      </c>
      <c r="M300" s="55">
        <v>450</v>
      </c>
      <c r="N300" s="55">
        <f>L300*M300</f>
        <v>225</v>
      </c>
      <c r="O300" s="55" t="s">
        <v>194</v>
      </c>
      <c r="P300" s="55">
        <v>1</v>
      </c>
      <c r="Q300" s="55">
        <v>61</v>
      </c>
      <c r="R300" s="55">
        <f>P300*Q300</f>
        <v>61</v>
      </c>
      <c r="S300" s="56"/>
    </row>
    <row r="301" spans="1:19" ht="15" x14ac:dyDescent="0.2">
      <c r="A301" s="53"/>
      <c r="B301" s="54"/>
      <c r="C301" s="53"/>
      <c r="D301" s="53"/>
      <c r="E301" s="57"/>
      <c r="F301" s="53"/>
      <c r="G301" s="53"/>
      <c r="H301" s="55"/>
      <c r="I301" s="55"/>
      <c r="J301" s="55"/>
      <c r="K301" s="55"/>
      <c r="L301" s="55"/>
      <c r="M301" s="55"/>
      <c r="N301" s="55"/>
      <c r="O301" s="55" t="s">
        <v>195</v>
      </c>
      <c r="P301" s="55">
        <v>1</v>
      </c>
      <c r="Q301" s="55">
        <v>76</v>
      </c>
      <c r="R301" s="55">
        <f t="shared" ref="R301:R304" si="57">P301*Q301</f>
        <v>76</v>
      </c>
      <c r="S301" s="56"/>
    </row>
    <row r="302" spans="1:19" ht="15" x14ac:dyDescent="0.2">
      <c r="A302" s="53"/>
      <c r="B302" s="54"/>
      <c r="C302" s="53"/>
      <c r="D302" s="53"/>
      <c r="E302" s="57"/>
      <c r="F302" s="53"/>
      <c r="G302" s="53"/>
      <c r="H302" s="55"/>
      <c r="I302" s="55"/>
      <c r="J302" s="55"/>
      <c r="K302" s="55"/>
      <c r="L302" s="55"/>
      <c r="M302" s="55"/>
      <c r="N302" s="55"/>
      <c r="O302" s="55" t="s">
        <v>196</v>
      </c>
      <c r="P302" s="55">
        <v>1</v>
      </c>
      <c r="Q302" s="55">
        <v>52</v>
      </c>
      <c r="R302" s="55">
        <f t="shared" si="57"/>
        <v>52</v>
      </c>
      <c r="S302" s="56"/>
    </row>
    <row r="303" spans="1:19" ht="15" x14ac:dyDescent="0.2">
      <c r="A303" s="53"/>
      <c r="B303" s="54"/>
      <c r="C303" s="53"/>
      <c r="D303" s="53"/>
      <c r="E303" s="57"/>
      <c r="F303" s="53"/>
      <c r="G303" s="53"/>
      <c r="H303" s="55"/>
      <c r="I303" s="55"/>
      <c r="J303" s="55"/>
      <c r="K303" s="55"/>
      <c r="L303" s="55"/>
      <c r="M303" s="55"/>
      <c r="N303" s="55"/>
      <c r="O303" s="55" t="s">
        <v>197</v>
      </c>
      <c r="P303" s="55">
        <v>1</v>
      </c>
      <c r="Q303" s="55">
        <v>14</v>
      </c>
      <c r="R303" s="55">
        <f t="shared" si="57"/>
        <v>14</v>
      </c>
      <c r="S303" s="56"/>
    </row>
    <row r="304" spans="1:19" ht="15" x14ac:dyDescent="0.2">
      <c r="A304" s="53"/>
      <c r="B304" s="54"/>
      <c r="C304" s="53"/>
      <c r="D304" s="53"/>
      <c r="E304" s="57"/>
      <c r="F304" s="53"/>
      <c r="G304" s="53"/>
      <c r="H304" s="55"/>
      <c r="I304" s="55"/>
      <c r="J304" s="55"/>
      <c r="K304" s="55"/>
      <c r="L304" s="55"/>
      <c r="M304" s="55"/>
      <c r="N304" s="55"/>
      <c r="O304" s="55" t="s">
        <v>198</v>
      </c>
      <c r="P304" s="55">
        <v>1</v>
      </c>
      <c r="Q304" s="55">
        <v>712.5</v>
      </c>
      <c r="R304" s="55">
        <f t="shared" si="57"/>
        <v>712.5</v>
      </c>
      <c r="S304" s="56"/>
    </row>
    <row r="305" spans="1:19" ht="15" x14ac:dyDescent="0.2">
      <c r="A305" s="53"/>
      <c r="B305" s="54"/>
      <c r="C305" s="53"/>
      <c r="D305" s="53"/>
      <c r="E305" s="57"/>
      <c r="F305" s="53"/>
      <c r="G305" s="53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6"/>
    </row>
    <row r="306" spans="1:19" ht="15" x14ac:dyDescent="0.2">
      <c r="A306" s="53"/>
      <c r="B306" s="54"/>
      <c r="C306" s="53"/>
      <c r="D306" s="53"/>
      <c r="E306" s="57"/>
      <c r="F306" s="53"/>
      <c r="G306" s="53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6"/>
    </row>
    <row r="307" spans="1:19" ht="15" x14ac:dyDescent="0.2">
      <c r="A307" s="53"/>
      <c r="B307" s="54"/>
      <c r="C307" s="58"/>
      <c r="D307" s="53"/>
      <c r="E307" s="59"/>
      <c r="F307" s="53"/>
      <c r="G307" s="53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60"/>
    </row>
    <row r="308" spans="1:19" x14ac:dyDescent="0.2">
      <c r="A308" s="53"/>
      <c r="B308" s="54"/>
      <c r="C308" s="53"/>
      <c r="D308" s="53"/>
      <c r="E308" s="53"/>
      <c r="F308" s="53"/>
      <c r="G308" s="53"/>
      <c r="H308" s="55">
        <f>F308*G308</f>
        <v>0</v>
      </c>
      <c r="I308" s="55"/>
      <c r="J308" s="55">
        <f>H308*I308</f>
        <v>0</v>
      </c>
      <c r="K308" s="55"/>
      <c r="L308" s="55"/>
      <c r="M308" s="55"/>
      <c r="N308" s="55">
        <f>L308*M308</f>
        <v>0</v>
      </c>
      <c r="O308" s="55"/>
      <c r="P308" s="55"/>
      <c r="Q308" s="55"/>
      <c r="R308" s="55">
        <f t="shared" si="55"/>
        <v>0</v>
      </c>
      <c r="S308" s="60"/>
    </row>
    <row r="309" spans="1:19" x14ac:dyDescent="0.2">
      <c r="A309" s="53"/>
      <c r="B309" s="54"/>
      <c r="C309" s="53"/>
      <c r="D309" s="53"/>
      <c r="E309" s="61" t="s">
        <v>26</v>
      </c>
      <c r="F309" s="53"/>
      <c r="G309" s="53"/>
      <c r="H309" s="62">
        <f>SUM(H283:H308)</f>
        <v>6</v>
      </c>
      <c r="I309" s="55"/>
      <c r="J309" s="62">
        <f>SUM(J283:J308)</f>
        <v>3600</v>
      </c>
      <c r="K309" s="55"/>
      <c r="L309" s="62">
        <f>SUM(L283:L308)</f>
        <v>2.5</v>
      </c>
      <c r="M309" s="55"/>
      <c r="N309" s="62">
        <f>SUM(N283:N308)</f>
        <v>1125</v>
      </c>
      <c r="O309" s="55"/>
      <c r="P309" s="55"/>
      <c r="Q309" s="55"/>
      <c r="R309" s="62">
        <f>SUM(R283:R308)</f>
        <v>2436.5</v>
      </c>
      <c r="S309" s="56">
        <f>J309+N309+R309</f>
        <v>7161.5</v>
      </c>
    </row>
    <row r="310" spans="1:19" ht="15" x14ac:dyDescent="0.2">
      <c r="A310" s="53" t="s">
        <v>0</v>
      </c>
      <c r="B310" s="54"/>
      <c r="C310" s="53"/>
      <c r="D310" s="53"/>
      <c r="E310" s="57" t="s">
        <v>27</v>
      </c>
      <c r="F310" s="53"/>
      <c r="G310" s="53"/>
      <c r="H310" s="55">
        <f>F310*G310</f>
        <v>0</v>
      </c>
      <c r="I310" s="55"/>
      <c r="J310" s="55">
        <f>H310*I310</f>
        <v>0</v>
      </c>
      <c r="K310" s="55"/>
      <c r="L310" s="55"/>
      <c r="M310" s="55"/>
      <c r="N310" s="55">
        <f>L310*M310</f>
        <v>0</v>
      </c>
      <c r="O310" s="55"/>
      <c r="P310" s="55"/>
      <c r="Q310" s="55"/>
      <c r="R310" s="55">
        <f>P310</f>
        <v>0</v>
      </c>
      <c r="S310" s="63"/>
    </row>
    <row r="311" spans="1:19" ht="25.5" x14ac:dyDescent="0.2">
      <c r="A311" s="53">
        <v>1</v>
      </c>
      <c r="B311" s="54" t="s">
        <v>199</v>
      </c>
      <c r="C311" s="58">
        <v>44865</v>
      </c>
      <c r="D311" s="53"/>
      <c r="E311" s="57" t="s">
        <v>119</v>
      </c>
      <c r="F311" s="53">
        <v>1</v>
      </c>
      <c r="G311" s="53">
        <v>1</v>
      </c>
      <c r="H311" s="55">
        <f t="shared" ref="H311:H318" si="58">F311*G311</f>
        <v>1</v>
      </c>
      <c r="I311" s="55">
        <v>600</v>
      </c>
      <c r="J311" s="55">
        <f>H311*I311</f>
        <v>600</v>
      </c>
      <c r="K311" s="55" t="s">
        <v>42</v>
      </c>
      <c r="L311" s="55">
        <v>0.5</v>
      </c>
      <c r="M311" s="55">
        <v>450</v>
      </c>
      <c r="N311" s="55">
        <f t="shared" ref="N311:N317" si="59">L311*M311</f>
        <v>225</v>
      </c>
      <c r="O311" s="55" t="s">
        <v>200</v>
      </c>
      <c r="P311" s="55">
        <v>2</v>
      </c>
      <c r="Q311" s="55">
        <v>300</v>
      </c>
      <c r="R311" s="55">
        <f>P311*Q311</f>
        <v>600</v>
      </c>
      <c r="S311" s="63"/>
    </row>
    <row r="312" spans="1:19" ht="15" x14ac:dyDescent="0.2">
      <c r="A312" s="53"/>
      <c r="B312" s="54"/>
      <c r="C312" s="53"/>
      <c r="D312" s="53"/>
      <c r="E312" s="57"/>
      <c r="F312" s="53"/>
      <c r="G312" s="53"/>
      <c r="H312" s="55">
        <f t="shared" si="58"/>
        <v>0</v>
      </c>
      <c r="I312" s="55"/>
      <c r="J312" s="55">
        <f>H312*I312</f>
        <v>0</v>
      </c>
      <c r="K312" s="55"/>
      <c r="L312" s="55"/>
      <c r="M312" s="55"/>
      <c r="N312" s="55">
        <f t="shared" si="59"/>
        <v>0</v>
      </c>
      <c r="O312" s="55" t="s">
        <v>201</v>
      </c>
      <c r="P312" s="55">
        <v>1</v>
      </c>
      <c r="Q312" s="55">
        <v>600</v>
      </c>
      <c r="R312" s="55">
        <f t="shared" ref="R312:R318" si="60">P312*Q312</f>
        <v>600</v>
      </c>
      <c r="S312" s="63"/>
    </row>
    <row r="313" spans="1:19" ht="15" x14ac:dyDescent="0.2">
      <c r="A313" s="53"/>
      <c r="B313" s="54"/>
      <c r="C313" s="53"/>
      <c r="D313" s="53"/>
      <c r="E313" s="57"/>
      <c r="F313" s="53"/>
      <c r="G313" s="53"/>
      <c r="H313" s="55">
        <f t="shared" si="58"/>
        <v>0</v>
      </c>
      <c r="I313" s="55"/>
      <c r="J313" s="55">
        <f t="shared" ref="J313:J318" si="61">H313*I313</f>
        <v>0</v>
      </c>
      <c r="K313" s="55"/>
      <c r="L313" s="55"/>
      <c r="M313" s="55"/>
      <c r="N313" s="55">
        <f t="shared" si="59"/>
        <v>0</v>
      </c>
      <c r="O313" s="55"/>
      <c r="P313" s="55"/>
      <c r="Q313" s="55"/>
      <c r="R313" s="55">
        <f t="shared" si="60"/>
        <v>0</v>
      </c>
      <c r="S313" s="63"/>
    </row>
    <row r="314" spans="1:19" ht="15" x14ac:dyDescent="0.2">
      <c r="A314" s="53"/>
      <c r="B314" s="54"/>
      <c r="C314" s="53"/>
      <c r="D314" s="53"/>
      <c r="E314" s="57"/>
      <c r="F314" s="53"/>
      <c r="G314" s="53"/>
      <c r="H314" s="55">
        <f t="shared" si="58"/>
        <v>0</v>
      </c>
      <c r="I314" s="55"/>
      <c r="J314" s="55">
        <f t="shared" si="61"/>
        <v>0</v>
      </c>
      <c r="K314" s="55"/>
      <c r="L314" s="55"/>
      <c r="M314" s="55"/>
      <c r="N314" s="55">
        <f t="shared" si="59"/>
        <v>0</v>
      </c>
      <c r="O314" s="55"/>
      <c r="P314" s="55"/>
      <c r="Q314" s="55"/>
      <c r="R314" s="55">
        <f t="shared" si="60"/>
        <v>0</v>
      </c>
      <c r="S314" s="63"/>
    </row>
    <row r="315" spans="1:19" ht="15" x14ac:dyDescent="0.2">
      <c r="A315" s="53"/>
      <c r="B315" s="54"/>
      <c r="C315" s="53"/>
      <c r="D315" s="53"/>
      <c r="E315" s="57"/>
      <c r="F315" s="53"/>
      <c r="G315" s="53"/>
      <c r="H315" s="55">
        <f t="shared" si="58"/>
        <v>0</v>
      </c>
      <c r="I315" s="55"/>
      <c r="J315" s="55">
        <f t="shared" si="61"/>
        <v>0</v>
      </c>
      <c r="K315" s="55"/>
      <c r="L315" s="55"/>
      <c r="M315" s="55"/>
      <c r="N315" s="55">
        <f t="shared" si="59"/>
        <v>0</v>
      </c>
      <c r="O315" s="55"/>
      <c r="P315" s="55"/>
      <c r="Q315" s="55"/>
      <c r="R315" s="55">
        <f t="shared" si="60"/>
        <v>0</v>
      </c>
      <c r="S315" s="63"/>
    </row>
    <row r="316" spans="1:19" ht="15" x14ac:dyDescent="0.2">
      <c r="A316" s="53"/>
      <c r="B316" s="54"/>
      <c r="C316" s="53"/>
      <c r="D316" s="53"/>
      <c r="E316" s="57"/>
      <c r="F316" s="53"/>
      <c r="G316" s="53"/>
      <c r="H316" s="55">
        <f t="shared" si="58"/>
        <v>0</v>
      </c>
      <c r="I316" s="55"/>
      <c r="J316" s="55">
        <f t="shared" si="61"/>
        <v>0</v>
      </c>
      <c r="K316" s="55"/>
      <c r="L316" s="55"/>
      <c r="M316" s="55"/>
      <c r="N316" s="55">
        <f t="shared" si="59"/>
        <v>0</v>
      </c>
      <c r="O316" s="55"/>
      <c r="P316" s="55"/>
      <c r="Q316" s="55"/>
      <c r="R316" s="55">
        <f t="shared" si="60"/>
        <v>0</v>
      </c>
      <c r="S316" s="63"/>
    </row>
    <row r="317" spans="1:19" ht="15" x14ac:dyDescent="0.2">
      <c r="A317" s="53"/>
      <c r="B317" s="54"/>
      <c r="C317" s="53"/>
      <c r="D317" s="53"/>
      <c r="E317" s="57"/>
      <c r="F317" s="53"/>
      <c r="G317" s="53"/>
      <c r="H317" s="55">
        <f t="shared" si="58"/>
        <v>0</v>
      </c>
      <c r="I317" s="55"/>
      <c r="J317" s="55">
        <f t="shared" si="61"/>
        <v>0</v>
      </c>
      <c r="K317" s="55"/>
      <c r="L317" s="55"/>
      <c r="M317" s="55"/>
      <c r="N317" s="55">
        <f t="shared" si="59"/>
        <v>0</v>
      </c>
      <c r="O317" s="55"/>
      <c r="P317" s="55"/>
      <c r="Q317" s="55"/>
      <c r="R317" s="55">
        <f t="shared" si="60"/>
        <v>0</v>
      </c>
      <c r="S317" s="63"/>
    </row>
    <row r="318" spans="1:19" x14ac:dyDescent="0.2">
      <c r="A318" s="53"/>
      <c r="B318" s="54"/>
      <c r="C318" s="53"/>
      <c r="D318" s="53"/>
      <c r="E318" s="53"/>
      <c r="F318" s="53"/>
      <c r="G318" s="53"/>
      <c r="H318" s="55">
        <f t="shared" si="58"/>
        <v>0</v>
      </c>
      <c r="I318" s="55"/>
      <c r="J318" s="55">
        <f t="shared" si="61"/>
        <v>0</v>
      </c>
      <c r="K318" s="55"/>
      <c r="L318" s="55"/>
      <c r="M318" s="55"/>
      <c r="N318" s="55">
        <f>L318*M318</f>
        <v>0</v>
      </c>
      <c r="O318" s="55"/>
      <c r="P318" s="55"/>
      <c r="Q318" s="55"/>
      <c r="R318" s="55">
        <f t="shared" si="60"/>
        <v>0</v>
      </c>
      <c r="S318" s="56"/>
    </row>
    <row r="319" spans="1:19" x14ac:dyDescent="0.2">
      <c r="A319" s="53"/>
      <c r="B319" s="54"/>
      <c r="C319" s="53"/>
      <c r="D319" s="53"/>
      <c r="E319" s="61" t="s">
        <v>26</v>
      </c>
      <c r="F319" s="53"/>
      <c r="G319" s="53"/>
      <c r="H319" s="62">
        <f>SUM(H310:H318)</f>
        <v>1</v>
      </c>
      <c r="I319" s="55"/>
      <c r="J319" s="62">
        <f>SUM(J310:J318)</f>
        <v>600</v>
      </c>
      <c r="K319" s="55"/>
      <c r="L319" s="62">
        <f>SUM(L310:L318)</f>
        <v>0.5</v>
      </c>
      <c r="M319" s="55"/>
      <c r="N319" s="62">
        <f>SUM(N310:N318)</f>
        <v>225</v>
      </c>
      <c r="O319" s="55"/>
      <c r="P319" s="55"/>
      <c r="Q319" s="55"/>
      <c r="R319" s="62">
        <f>SUM(R310:R318)</f>
        <v>1200</v>
      </c>
      <c r="S319" s="56">
        <f>J319+N319+R319</f>
        <v>2025</v>
      </c>
    </row>
    <row r="320" spans="1:19" ht="15" x14ac:dyDescent="0.2">
      <c r="A320" s="53"/>
      <c r="B320" s="54"/>
      <c r="C320" s="53"/>
      <c r="D320" s="53"/>
      <c r="E320" s="57" t="s">
        <v>28</v>
      </c>
      <c r="F320" s="53"/>
      <c r="G320" s="53"/>
      <c r="H320" s="55">
        <f>F320*G320</f>
        <v>0</v>
      </c>
      <c r="I320" s="55"/>
      <c r="J320" s="55">
        <f>H320*I320</f>
        <v>0</v>
      </c>
      <c r="K320" s="55"/>
      <c r="L320" s="55"/>
      <c r="M320" s="55"/>
      <c r="N320" s="55">
        <f>L320*M320</f>
        <v>0</v>
      </c>
      <c r="O320" s="55"/>
      <c r="P320" s="55"/>
      <c r="Q320" s="55"/>
      <c r="R320" s="55">
        <f>P320*Q320</f>
        <v>0</v>
      </c>
      <c r="S320" s="63"/>
    </row>
    <row r="321" spans="1:19" ht="25.5" x14ac:dyDescent="0.2">
      <c r="A321" s="53">
        <v>1</v>
      </c>
      <c r="B321" s="54" t="s">
        <v>202</v>
      </c>
      <c r="C321" s="58">
        <v>44841</v>
      </c>
      <c r="D321" s="53"/>
      <c r="E321" s="57" t="s">
        <v>90</v>
      </c>
      <c r="F321" s="53">
        <v>1.5</v>
      </c>
      <c r="G321" s="53">
        <v>1</v>
      </c>
      <c r="H321" s="55">
        <f>F321*G321</f>
        <v>1.5</v>
      </c>
      <c r="I321" s="55">
        <v>600</v>
      </c>
      <c r="J321" s="55">
        <f>H321*I321</f>
        <v>900</v>
      </c>
      <c r="K321" s="55" t="s">
        <v>42</v>
      </c>
      <c r="L321" s="55">
        <v>0.5</v>
      </c>
      <c r="M321" s="55">
        <v>450</v>
      </c>
      <c r="N321" s="55">
        <f>L321*M321</f>
        <v>225</v>
      </c>
      <c r="O321" s="55" t="s">
        <v>203</v>
      </c>
      <c r="P321" s="55">
        <v>1</v>
      </c>
      <c r="Q321" s="55">
        <v>345</v>
      </c>
      <c r="R321" s="55">
        <f>P321*Q321</f>
        <v>345</v>
      </c>
      <c r="S321" s="63"/>
    </row>
    <row r="322" spans="1:19" ht="15" x14ac:dyDescent="0.2">
      <c r="A322" s="53"/>
      <c r="B322" s="54"/>
      <c r="C322" s="58"/>
      <c r="D322" s="53"/>
      <c r="E322" s="57"/>
      <c r="F322" s="53"/>
      <c r="G322" s="53"/>
      <c r="H322" s="55">
        <f>F322*G322</f>
        <v>0</v>
      </c>
      <c r="I322" s="55"/>
      <c r="J322" s="55">
        <f t="shared" ref="J322:J323" si="62">H322*I322</f>
        <v>0</v>
      </c>
      <c r="K322" s="55"/>
      <c r="L322" s="55"/>
      <c r="M322" s="55"/>
      <c r="N322" s="55">
        <f>L322*M322</f>
        <v>0</v>
      </c>
      <c r="O322" s="55" t="s">
        <v>204</v>
      </c>
      <c r="P322" s="55">
        <v>0.5</v>
      </c>
      <c r="Q322" s="55">
        <v>68</v>
      </c>
      <c r="R322" s="55">
        <f t="shared" ref="R322:R323" si="63">P322*Q322</f>
        <v>34</v>
      </c>
      <c r="S322" s="63"/>
    </row>
    <row r="323" spans="1:19" x14ac:dyDescent="0.2">
      <c r="A323" s="53"/>
      <c r="B323" s="54"/>
      <c r="C323" s="53"/>
      <c r="D323" s="53"/>
      <c r="E323" s="53"/>
      <c r="F323" s="53"/>
      <c r="G323" s="53"/>
      <c r="H323" s="55">
        <f>F323*G323</f>
        <v>0</v>
      </c>
      <c r="I323" s="55"/>
      <c r="J323" s="55">
        <f t="shared" si="62"/>
        <v>0</v>
      </c>
      <c r="K323" s="55"/>
      <c r="L323" s="55"/>
      <c r="M323" s="55"/>
      <c r="N323" s="55">
        <f>L323*M323</f>
        <v>0</v>
      </c>
      <c r="O323" s="55" t="s">
        <v>37</v>
      </c>
      <c r="P323" s="55">
        <v>1</v>
      </c>
      <c r="Q323" s="55">
        <v>0.8</v>
      </c>
      <c r="R323" s="55">
        <f t="shared" si="63"/>
        <v>0.8</v>
      </c>
      <c r="S323" s="63"/>
    </row>
    <row r="324" spans="1:19" x14ac:dyDescent="0.2">
      <c r="A324" s="53"/>
      <c r="B324" s="54"/>
      <c r="C324" s="53"/>
      <c r="D324" s="53"/>
      <c r="E324" s="61" t="s">
        <v>26</v>
      </c>
      <c r="F324" s="53"/>
      <c r="G324" s="53"/>
      <c r="H324" s="62">
        <f>SUM(H320:H323)</f>
        <v>1.5</v>
      </c>
      <c r="I324" s="55"/>
      <c r="J324" s="62">
        <f>SUM(J321:J323)</f>
        <v>900</v>
      </c>
      <c r="K324" s="55"/>
      <c r="L324" s="62">
        <f>SUM(L320:L323)</f>
        <v>0.5</v>
      </c>
      <c r="M324" s="55"/>
      <c r="N324" s="62">
        <f>SUM(N320:N323)</f>
        <v>225</v>
      </c>
      <c r="O324" s="55"/>
      <c r="P324" s="55"/>
      <c r="Q324" s="55"/>
      <c r="R324" s="62">
        <f>SUM(R320:R323)</f>
        <v>379.8</v>
      </c>
      <c r="S324" s="56">
        <f>J324+N324+R324</f>
        <v>1504.8</v>
      </c>
    </row>
    <row r="325" spans="1:19" x14ac:dyDescent="0.2">
      <c r="A325" s="53"/>
      <c r="B325" s="54"/>
      <c r="C325" s="53"/>
      <c r="D325" s="53"/>
      <c r="E325" s="61" t="s">
        <v>26</v>
      </c>
      <c r="F325" s="53"/>
      <c r="G325" s="53"/>
      <c r="H325" s="62">
        <f>H309+H319+H324</f>
        <v>8.5</v>
      </c>
      <c r="I325" s="55"/>
      <c r="J325" s="62">
        <f>J309+J319+J324</f>
        <v>5100</v>
      </c>
      <c r="K325" s="55"/>
      <c r="L325" s="62">
        <f>L309+L319+L324</f>
        <v>3.5</v>
      </c>
      <c r="M325" s="55"/>
      <c r="N325" s="62">
        <f>N309+N319+N324</f>
        <v>1575</v>
      </c>
      <c r="O325" s="55"/>
      <c r="P325" s="55"/>
      <c r="Q325" s="55"/>
      <c r="R325" s="62">
        <f>R309+R319+R324</f>
        <v>4016.3</v>
      </c>
      <c r="S325" s="62">
        <f>SUM(S283:S324)</f>
        <v>10691.3</v>
      </c>
    </row>
    <row r="326" spans="1:19" x14ac:dyDescent="0.2">
      <c r="A326"/>
      <c r="B326"/>
      <c r="C326" s="64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 s="65">
        <f>J325+N325+R325</f>
        <v>10691.3</v>
      </c>
      <c r="S326" s="65" t="s">
        <v>0</v>
      </c>
    </row>
    <row r="328" spans="1:19" ht="20.25" x14ac:dyDescent="0.3">
      <c r="A328"/>
      <c r="B328"/>
      <c r="C328"/>
      <c r="D328"/>
      <c r="E328"/>
      <c r="F328" t="s">
        <v>0</v>
      </c>
      <c r="G328"/>
      <c r="H328" s="30" t="s">
        <v>205</v>
      </c>
      <c r="I328"/>
      <c r="J328"/>
      <c r="K328"/>
      <c r="L328"/>
      <c r="M328"/>
      <c r="N328"/>
      <c r="O328"/>
      <c r="P328"/>
      <c r="Q328"/>
      <c r="R328"/>
      <c r="S328"/>
    </row>
    <row r="329" spans="1:19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</row>
    <row r="330" spans="1:19" x14ac:dyDescent="0.2">
      <c r="A330" s="45" t="s">
        <v>2</v>
      </c>
      <c r="B330" s="45" t="s">
        <v>3</v>
      </c>
      <c r="C330" s="45" t="s">
        <v>4</v>
      </c>
      <c r="D330" s="45" t="s">
        <v>5</v>
      </c>
      <c r="E330" s="45" t="s">
        <v>6</v>
      </c>
      <c r="F330" s="46" t="s">
        <v>7</v>
      </c>
      <c r="G330" s="46" t="s">
        <v>8</v>
      </c>
      <c r="H330" s="47" t="s">
        <v>9</v>
      </c>
      <c r="I330" s="47"/>
      <c r="J330" s="47"/>
      <c r="K330" s="45"/>
      <c r="L330" s="47" t="s">
        <v>10</v>
      </c>
      <c r="M330" s="47"/>
      <c r="N330" s="47"/>
      <c r="O330" s="47" t="s">
        <v>39</v>
      </c>
      <c r="P330" s="47"/>
      <c r="Q330" s="47"/>
      <c r="R330" s="47"/>
      <c r="S330"/>
    </row>
    <row r="331" spans="1:19" x14ac:dyDescent="0.2">
      <c r="A331" s="48"/>
      <c r="B331" s="48"/>
      <c r="C331" s="48"/>
      <c r="D331" s="48"/>
      <c r="E331" s="48"/>
      <c r="F331" s="49"/>
      <c r="G331" s="49"/>
      <c r="H331" s="50" t="s">
        <v>12</v>
      </c>
      <c r="I331" s="51" t="s">
        <v>13</v>
      </c>
      <c r="J331" s="50" t="s">
        <v>14</v>
      </c>
      <c r="K331" s="52"/>
      <c r="L331" s="50" t="s">
        <v>12</v>
      </c>
      <c r="M331" s="50" t="s">
        <v>15</v>
      </c>
      <c r="N331" s="50" t="s">
        <v>14</v>
      </c>
      <c r="O331" s="51" t="s">
        <v>16</v>
      </c>
      <c r="P331" s="50" t="s">
        <v>12</v>
      </c>
      <c r="Q331" s="50" t="s">
        <v>15</v>
      </c>
      <c r="R331" s="50" t="s">
        <v>14</v>
      </c>
      <c r="S331"/>
    </row>
    <row r="332" spans="1:19" ht="47.25" x14ac:dyDescent="0.2">
      <c r="A332" s="53"/>
      <c r="B332" s="54"/>
      <c r="C332" s="53"/>
      <c r="D332" s="54"/>
      <c r="E332" s="14" t="s">
        <v>17</v>
      </c>
      <c r="F332" s="53"/>
      <c r="G332" s="53"/>
      <c r="H332" s="55">
        <f>F332*G332</f>
        <v>0</v>
      </c>
      <c r="I332" s="55"/>
      <c r="J332" s="55">
        <f>H332*I332</f>
        <v>0</v>
      </c>
      <c r="K332" s="55"/>
      <c r="L332" s="55"/>
      <c r="M332" s="55"/>
      <c r="N332" s="55">
        <f>L332*M332</f>
        <v>0</v>
      </c>
      <c r="O332" s="55"/>
      <c r="P332" s="55"/>
      <c r="Q332" s="55"/>
      <c r="R332" s="55">
        <f>P332*Q332</f>
        <v>0</v>
      </c>
      <c r="S332" s="56"/>
    </row>
    <row r="333" spans="1:19" ht="15" x14ac:dyDescent="0.2">
      <c r="A333" s="53"/>
      <c r="B333" s="54"/>
      <c r="C333" s="53"/>
      <c r="D333" s="53"/>
      <c r="E333" s="57" t="s">
        <v>18</v>
      </c>
      <c r="F333" s="53"/>
      <c r="G333" s="53"/>
      <c r="H333" s="55">
        <f>F333*G333</f>
        <v>0</v>
      </c>
      <c r="I333" s="55"/>
      <c r="J333" s="55">
        <f>H333*I333</f>
        <v>0</v>
      </c>
      <c r="K333" s="55"/>
      <c r="L333" s="55"/>
      <c r="M333" s="55"/>
      <c r="N333" s="55">
        <f>L333*M333</f>
        <v>0</v>
      </c>
      <c r="O333" s="55"/>
      <c r="P333" s="55"/>
      <c r="Q333" s="55"/>
      <c r="R333" s="55">
        <f t="shared" ref="R333:R335" si="64">P333*Q333</f>
        <v>0</v>
      </c>
      <c r="S333" s="56"/>
    </row>
    <row r="334" spans="1:19" ht="15" x14ac:dyDescent="0.2">
      <c r="A334" s="53"/>
      <c r="B334" s="54"/>
      <c r="C334" s="58"/>
      <c r="D334" s="53"/>
      <c r="E334" s="59"/>
      <c r="F334" s="53"/>
      <c r="G334" s="53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60"/>
    </row>
    <row r="335" spans="1:19" x14ac:dyDescent="0.2">
      <c r="A335" s="53"/>
      <c r="B335" s="54"/>
      <c r="C335" s="53"/>
      <c r="D335" s="53"/>
      <c r="E335" s="53"/>
      <c r="F335" s="53"/>
      <c r="G335" s="53"/>
      <c r="H335" s="55">
        <f>F335*G335</f>
        <v>0</v>
      </c>
      <c r="I335" s="55"/>
      <c r="J335" s="55">
        <f>H335*I335</f>
        <v>0</v>
      </c>
      <c r="K335" s="55"/>
      <c r="L335" s="55"/>
      <c r="M335" s="55"/>
      <c r="N335" s="55">
        <f>L335*M335</f>
        <v>0</v>
      </c>
      <c r="O335" s="55"/>
      <c r="P335" s="55"/>
      <c r="Q335" s="55"/>
      <c r="R335" s="55">
        <f t="shared" si="64"/>
        <v>0</v>
      </c>
      <c r="S335" s="60"/>
    </row>
    <row r="336" spans="1:19" x14ac:dyDescent="0.2">
      <c r="A336" s="53"/>
      <c r="B336" s="54"/>
      <c r="C336" s="53"/>
      <c r="D336" s="53"/>
      <c r="E336" s="61" t="s">
        <v>26</v>
      </c>
      <c r="F336" s="53"/>
      <c r="G336" s="53"/>
      <c r="H336" s="62">
        <f>SUM(H332:H335)</f>
        <v>0</v>
      </c>
      <c r="I336" s="55"/>
      <c r="J336" s="62">
        <f>SUM(J332:J335)</f>
        <v>0</v>
      </c>
      <c r="K336" s="55"/>
      <c r="L336" s="62">
        <f>SUM(L332:L335)</f>
        <v>0</v>
      </c>
      <c r="M336" s="55"/>
      <c r="N336" s="62">
        <f>SUM(N332:N335)</f>
        <v>0</v>
      </c>
      <c r="O336" s="55"/>
      <c r="P336" s="55"/>
      <c r="Q336" s="55"/>
      <c r="R336" s="62">
        <f>SUM(R332:R335)</f>
        <v>0</v>
      </c>
      <c r="S336" s="56">
        <f>J336+N336+R336</f>
        <v>0</v>
      </c>
    </row>
    <row r="337" spans="1:19" ht="15" x14ac:dyDescent="0.2">
      <c r="A337" s="53" t="s">
        <v>0</v>
      </c>
      <c r="B337" s="54"/>
      <c r="C337" s="53"/>
      <c r="D337" s="53"/>
      <c r="E337" s="57" t="s">
        <v>27</v>
      </c>
      <c r="F337" s="53"/>
      <c r="G337" s="53"/>
      <c r="H337" s="55">
        <f>F337*G337</f>
        <v>0</v>
      </c>
      <c r="I337" s="55"/>
      <c r="J337" s="55">
        <f>H337*I337</f>
        <v>0</v>
      </c>
      <c r="K337" s="55"/>
      <c r="L337" s="55"/>
      <c r="M337" s="55"/>
      <c r="N337" s="55">
        <f>L337*M337</f>
        <v>0</v>
      </c>
      <c r="O337" s="55"/>
      <c r="P337" s="55"/>
      <c r="Q337" s="55"/>
      <c r="R337" s="55">
        <f>P337</f>
        <v>0</v>
      </c>
      <c r="S337" s="63"/>
    </row>
    <row r="338" spans="1:19" ht="15" x14ac:dyDescent="0.2">
      <c r="A338" s="53"/>
      <c r="B338" s="54"/>
      <c r="C338" s="58"/>
      <c r="D338" s="53"/>
      <c r="E338" s="57" t="s">
        <v>101</v>
      </c>
      <c r="F338" s="53"/>
      <c r="G338" s="53"/>
      <c r="H338" s="55">
        <f t="shared" ref="H338:H340" si="65">F338*G338</f>
        <v>0</v>
      </c>
      <c r="I338" s="55"/>
      <c r="J338" s="55">
        <f>H338*I338</f>
        <v>0</v>
      </c>
      <c r="K338" s="55"/>
      <c r="L338" s="55"/>
      <c r="M338" s="55"/>
      <c r="N338" s="55">
        <f t="shared" ref="N338:N339" si="66">L338*M338</f>
        <v>0</v>
      </c>
      <c r="O338" s="55"/>
      <c r="P338" s="55"/>
      <c r="Q338" s="55"/>
      <c r="R338" s="55">
        <f>P338*Q338</f>
        <v>0</v>
      </c>
      <c r="S338" s="63"/>
    </row>
    <row r="339" spans="1:19" ht="15" x14ac:dyDescent="0.2">
      <c r="A339" s="53"/>
      <c r="B339" s="54"/>
      <c r="C339" s="53"/>
      <c r="D339" s="53"/>
      <c r="E339" s="57"/>
      <c r="F339" s="53"/>
      <c r="G339" s="53"/>
      <c r="H339" s="55">
        <f t="shared" si="65"/>
        <v>0</v>
      </c>
      <c r="I339" s="55"/>
      <c r="J339" s="55">
        <f>H339*I339</f>
        <v>0</v>
      </c>
      <c r="K339" s="55"/>
      <c r="L339" s="55"/>
      <c r="M339" s="55"/>
      <c r="N339" s="55">
        <f t="shared" si="66"/>
        <v>0</v>
      </c>
      <c r="O339" s="55"/>
      <c r="P339" s="55"/>
      <c r="Q339" s="55"/>
      <c r="R339" s="55">
        <f t="shared" ref="R339:R340" si="67">P339*Q339</f>
        <v>0</v>
      </c>
      <c r="S339" s="63"/>
    </row>
    <row r="340" spans="1:19" x14ac:dyDescent="0.2">
      <c r="A340" s="53"/>
      <c r="B340" s="54"/>
      <c r="C340" s="53"/>
      <c r="D340" s="53"/>
      <c r="E340" s="53"/>
      <c r="F340" s="53"/>
      <c r="G340" s="53"/>
      <c r="H340" s="55">
        <f t="shared" si="65"/>
        <v>0</v>
      </c>
      <c r="I340" s="55"/>
      <c r="J340" s="55">
        <f t="shared" ref="J340" si="68">H340*I340</f>
        <v>0</v>
      </c>
      <c r="K340" s="55"/>
      <c r="L340" s="55"/>
      <c r="M340" s="55"/>
      <c r="N340" s="55">
        <f>L340*M340</f>
        <v>0</v>
      </c>
      <c r="O340" s="55"/>
      <c r="P340" s="55"/>
      <c r="Q340" s="55"/>
      <c r="R340" s="55">
        <f t="shared" si="67"/>
        <v>0</v>
      </c>
      <c r="S340" s="56"/>
    </row>
    <row r="341" spans="1:19" x14ac:dyDescent="0.2">
      <c r="A341" s="53"/>
      <c r="B341" s="54"/>
      <c r="C341" s="53"/>
      <c r="D341" s="53"/>
      <c r="E341" s="61" t="s">
        <v>26</v>
      </c>
      <c r="F341" s="53"/>
      <c r="G341" s="53"/>
      <c r="H341" s="62">
        <f>SUM(H337:H340)</f>
        <v>0</v>
      </c>
      <c r="I341" s="55"/>
      <c r="J341" s="62">
        <f>SUM(J337:J340)</f>
        <v>0</v>
      </c>
      <c r="K341" s="55"/>
      <c r="L341" s="62">
        <f>SUM(L337:L340)</f>
        <v>0</v>
      </c>
      <c r="M341" s="55"/>
      <c r="N341" s="62">
        <f>SUM(N337:N340)</f>
        <v>0</v>
      </c>
      <c r="O341" s="55"/>
      <c r="P341" s="55"/>
      <c r="Q341" s="55"/>
      <c r="R341" s="62">
        <f>SUM(R337:R340)</f>
        <v>0</v>
      </c>
      <c r="S341" s="56">
        <f>J341+N341+R341</f>
        <v>0</v>
      </c>
    </row>
    <row r="342" spans="1:19" ht="15" x14ac:dyDescent="0.2">
      <c r="A342" s="53"/>
      <c r="B342" s="54"/>
      <c r="C342" s="53"/>
      <c r="D342" s="53"/>
      <c r="E342" s="57" t="s">
        <v>28</v>
      </c>
      <c r="F342" s="53"/>
      <c r="G342" s="53"/>
      <c r="H342" s="55">
        <f>F342*G342</f>
        <v>0</v>
      </c>
      <c r="I342" s="55"/>
      <c r="J342" s="55">
        <f>H342*I342</f>
        <v>0</v>
      </c>
      <c r="K342" s="55"/>
      <c r="L342" s="55"/>
      <c r="M342" s="55"/>
      <c r="N342" s="55">
        <f>L342*M342</f>
        <v>0</v>
      </c>
      <c r="O342" s="55"/>
      <c r="P342" s="55"/>
      <c r="Q342" s="55"/>
      <c r="R342" s="55">
        <f>P342*Q342</f>
        <v>0</v>
      </c>
      <c r="S342" s="63"/>
    </row>
    <row r="343" spans="1:19" ht="15" x14ac:dyDescent="0.2">
      <c r="A343" s="53"/>
      <c r="B343" s="54"/>
      <c r="C343" s="58"/>
      <c r="D343" s="53"/>
      <c r="E343" s="57"/>
      <c r="F343" s="53"/>
      <c r="G343" s="53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63"/>
    </row>
    <row r="344" spans="1:19" ht="15" x14ac:dyDescent="0.2">
      <c r="A344" s="53"/>
      <c r="B344" s="54"/>
      <c r="C344" s="58"/>
      <c r="D344" s="53"/>
      <c r="E344" s="57"/>
      <c r="F344" s="53"/>
      <c r="G344" s="53"/>
      <c r="H344" s="55">
        <f>F344*G344</f>
        <v>0</v>
      </c>
      <c r="I344" s="55"/>
      <c r="J344" s="55">
        <f t="shared" ref="J344:J345" si="69">H344*I344</f>
        <v>0</v>
      </c>
      <c r="K344" s="55"/>
      <c r="L344" s="55"/>
      <c r="M344" s="55"/>
      <c r="N344" s="55">
        <f>L344*M344</f>
        <v>0</v>
      </c>
      <c r="O344" s="55"/>
      <c r="P344" s="55"/>
      <c r="Q344" s="55"/>
      <c r="R344" s="55">
        <f t="shared" ref="R344:R345" si="70">P344*Q344</f>
        <v>0</v>
      </c>
      <c r="S344" s="63"/>
    </row>
    <row r="345" spans="1:19" x14ac:dyDescent="0.2">
      <c r="A345" s="53"/>
      <c r="B345" s="54"/>
      <c r="C345" s="53"/>
      <c r="D345" s="53"/>
      <c r="E345" s="53"/>
      <c r="F345" s="53"/>
      <c r="G345" s="53"/>
      <c r="H345" s="55">
        <f>F345*G345</f>
        <v>0</v>
      </c>
      <c r="I345" s="55"/>
      <c r="J345" s="55">
        <f t="shared" si="69"/>
        <v>0</v>
      </c>
      <c r="K345" s="55"/>
      <c r="L345" s="55"/>
      <c r="M345" s="55"/>
      <c r="N345" s="55">
        <f>L345*M345</f>
        <v>0</v>
      </c>
      <c r="O345" s="55"/>
      <c r="P345" s="55"/>
      <c r="Q345" s="55"/>
      <c r="R345" s="55">
        <f t="shared" si="70"/>
        <v>0</v>
      </c>
      <c r="S345" s="63"/>
    </row>
    <row r="346" spans="1:19" x14ac:dyDescent="0.2">
      <c r="A346" s="53"/>
      <c r="B346" s="54"/>
      <c r="C346" s="53"/>
      <c r="D346" s="53"/>
      <c r="E346" s="61" t="s">
        <v>26</v>
      </c>
      <c r="F346" s="53"/>
      <c r="G346" s="53"/>
      <c r="H346" s="62">
        <f>SUM(H342:H345)</f>
        <v>0</v>
      </c>
      <c r="I346" s="55"/>
      <c r="J346" s="62">
        <f>SUM(J343:J345)</f>
        <v>0</v>
      </c>
      <c r="K346" s="55"/>
      <c r="L346" s="62">
        <f>SUM(L342:L345)</f>
        <v>0</v>
      </c>
      <c r="M346" s="55"/>
      <c r="N346" s="62">
        <f>SUM(N342:N345)</f>
        <v>0</v>
      </c>
      <c r="O346" s="55"/>
      <c r="P346" s="55"/>
      <c r="Q346" s="55"/>
      <c r="R346" s="62">
        <f>SUM(R342:R345)</f>
        <v>0</v>
      </c>
      <c r="S346" s="56">
        <f>J346+N346+R346</f>
        <v>0</v>
      </c>
    </row>
    <row r="347" spans="1:19" x14ac:dyDescent="0.2">
      <c r="A347" s="53"/>
      <c r="B347" s="54"/>
      <c r="C347" s="53"/>
      <c r="D347" s="53"/>
      <c r="E347" s="61" t="s">
        <v>26</v>
      </c>
      <c r="F347" s="53"/>
      <c r="G347" s="53"/>
      <c r="H347" s="62">
        <f>H336+H341+H346</f>
        <v>0</v>
      </c>
      <c r="I347" s="55"/>
      <c r="J347" s="62">
        <f>J336+J341+J346</f>
        <v>0</v>
      </c>
      <c r="K347" s="55"/>
      <c r="L347" s="62">
        <f>L336+L341+L346</f>
        <v>0</v>
      </c>
      <c r="M347" s="55"/>
      <c r="N347" s="62">
        <f>N336+N341+N346</f>
        <v>0</v>
      </c>
      <c r="O347" s="55"/>
      <c r="P347" s="55"/>
      <c r="Q347" s="55"/>
      <c r="R347" s="62">
        <f>R336+R341+R346</f>
        <v>0</v>
      </c>
      <c r="S347" s="62">
        <f>SUM(S332:S346)</f>
        <v>0</v>
      </c>
    </row>
    <row r="348" spans="1:19" x14ac:dyDescent="0.2">
      <c r="A348"/>
      <c r="B348"/>
      <c r="C348" s="64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 s="65">
        <f>J347+N347+R347</f>
        <v>0</v>
      </c>
      <c r="S348" s="65" t="s">
        <v>0</v>
      </c>
    </row>
    <row r="350" spans="1:19" ht="20.25" x14ac:dyDescent="0.3">
      <c r="A350"/>
      <c r="B350"/>
      <c r="C350"/>
      <c r="D350"/>
      <c r="E350"/>
      <c r="F350" t="s">
        <v>0</v>
      </c>
      <c r="G350"/>
      <c r="H350" s="30" t="s">
        <v>206</v>
      </c>
      <c r="I350"/>
      <c r="J350"/>
      <c r="K350"/>
      <c r="L350"/>
      <c r="M350"/>
      <c r="N350"/>
      <c r="O350"/>
      <c r="P350"/>
      <c r="Q350"/>
      <c r="R350"/>
      <c r="S350"/>
    </row>
    <row r="351" spans="1:19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</row>
    <row r="352" spans="1:19" x14ac:dyDescent="0.2">
      <c r="A352" s="45" t="s">
        <v>2</v>
      </c>
      <c r="B352" s="45" t="s">
        <v>3</v>
      </c>
      <c r="C352" s="45" t="s">
        <v>4</v>
      </c>
      <c r="D352" s="45" t="s">
        <v>5</v>
      </c>
      <c r="E352" s="45" t="s">
        <v>6</v>
      </c>
      <c r="F352" s="46" t="s">
        <v>7</v>
      </c>
      <c r="G352" s="46" t="s">
        <v>8</v>
      </c>
      <c r="H352" s="47" t="s">
        <v>9</v>
      </c>
      <c r="I352" s="47"/>
      <c r="J352" s="47"/>
      <c r="K352" s="45"/>
      <c r="L352" s="47" t="s">
        <v>10</v>
      </c>
      <c r="M352" s="47"/>
      <c r="N352" s="47"/>
      <c r="O352" s="47" t="s">
        <v>39</v>
      </c>
      <c r="P352" s="47"/>
      <c r="Q352" s="47"/>
      <c r="R352" s="47"/>
      <c r="S352"/>
    </row>
    <row r="353" spans="1:19" x14ac:dyDescent="0.2">
      <c r="A353" s="48"/>
      <c r="B353" s="48"/>
      <c r="C353" s="48"/>
      <c r="D353" s="48"/>
      <c r="E353" s="48"/>
      <c r="F353" s="49"/>
      <c r="G353" s="49"/>
      <c r="H353" s="50" t="s">
        <v>12</v>
      </c>
      <c r="I353" s="51" t="s">
        <v>13</v>
      </c>
      <c r="J353" s="50" t="s">
        <v>14</v>
      </c>
      <c r="K353" s="52"/>
      <c r="L353" s="50" t="s">
        <v>12</v>
      </c>
      <c r="M353" s="50" t="s">
        <v>15</v>
      </c>
      <c r="N353" s="50" t="s">
        <v>14</v>
      </c>
      <c r="O353" s="51" t="s">
        <v>16</v>
      </c>
      <c r="P353" s="50" t="s">
        <v>12</v>
      </c>
      <c r="Q353" s="50" t="s">
        <v>15</v>
      </c>
      <c r="R353" s="50" t="s">
        <v>14</v>
      </c>
      <c r="S353"/>
    </row>
    <row r="354" spans="1:19" ht="47.25" x14ac:dyDescent="0.2">
      <c r="A354" s="53"/>
      <c r="B354" s="54"/>
      <c r="C354" s="53"/>
      <c r="D354" s="54"/>
      <c r="E354" s="14" t="s">
        <v>17</v>
      </c>
      <c r="F354" s="53"/>
      <c r="G354" s="53"/>
      <c r="H354" s="55">
        <f>F354*G354</f>
        <v>0</v>
      </c>
      <c r="I354" s="55"/>
      <c r="J354" s="55">
        <f>H354*I354</f>
        <v>0</v>
      </c>
      <c r="K354" s="55"/>
      <c r="L354" s="55"/>
      <c r="M354" s="55"/>
      <c r="N354" s="55">
        <f>L354*M354</f>
        <v>0</v>
      </c>
      <c r="O354" s="55"/>
      <c r="P354" s="55"/>
      <c r="Q354" s="55"/>
      <c r="R354" s="55">
        <f>P354*Q354</f>
        <v>0</v>
      </c>
      <c r="S354" s="56"/>
    </row>
    <row r="355" spans="1:19" ht="15" x14ac:dyDescent="0.2">
      <c r="A355" s="53"/>
      <c r="B355" s="54"/>
      <c r="C355" s="53"/>
      <c r="D355" s="53"/>
      <c r="E355" s="57" t="s">
        <v>18</v>
      </c>
      <c r="F355" s="53"/>
      <c r="G355" s="53"/>
      <c r="H355" s="55">
        <f>F355*G355</f>
        <v>0</v>
      </c>
      <c r="I355" s="55"/>
      <c r="J355" s="55">
        <f>H355*I355</f>
        <v>0</v>
      </c>
      <c r="K355" s="55"/>
      <c r="L355" s="55"/>
      <c r="M355" s="55"/>
      <c r="N355" s="55">
        <f>L355*M355</f>
        <v>0</v>
      </c>
      <c r="O355" s="55"/>
      <c r="P355" s="55"/>
      <c r="Q355" s="55"/>
      <c r="R355" s="55">
        <f t="shared" ref="R355:R357" si="71">P355*Q355</f>
        <v>0</v>
      </c>
      <c r="S355" s="56"/>
    </row>
    <row r="356" spans="1:19" ht="15" x14ac:dyDescent="0.2">
      <c r="A356" s="53"/>
      <c r="B356" s="54"/>
      <c r="C356" s="58"/>
      <c r="D356" s="53"/>
      <c r="E356" s="59"/>
      <c r="F356" s="53"/>
      <c r="G356" s="53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60"/>
    </row>
    <row r="357" spans="1:19" x14ac:dyDescent="0.2">
      <c r="A357" s="53"/>
      <c r="B357" s="54"/>
      <c r="C357" s="53"/>
      <c r="D357" s="53"/>
      <c r="E357" s="53"/>
      <c r="F357" s="53"/>
      <c r="G357" s="53"/>
      <c r="H357" s="55">
        <f>F357*G357</f>
        <v>0</v>
      </c>
      <c r="I357" s="55"/>
      <c r="J357" s="55">
        <f>H357*I357</f>
        <v>0</v>
      </c>
      <c r="K357" s="55"/>
      <c r="L357" s="55"/>
      <c r="M357" s="55"/>
      <c r="N357" s="55">
        <f>L357*M357</f>
        <v>0</v>
      </c>
      <c r="O357" s="55"/>
      <c r="P357" s="55"/>
      <c r="Q357" s="55"/>
      <c r="R357" s="55">
        <f t="shared" si="71"/>
        <v>0</v>
      </c>
      <c r="S357" s="60"/>
    </row>
    <row r="358" spans="1:19" x14ac:dyDescent="0.2">
      <c r="A358" s="53"/>
      <c r="B358" s="54"/>
      <c r="C358" s="53"/>
      <c r="D358" s="53"/>
      <c r="E358" s="61" t="s">
        <v>26</v>
      </c>
      <c r="F358" s="53"/>
      <c r="G358" s="53"/>
      <c r="H358" s="62">
        <f>SUM(H354:H357)</f>
        <v>0</v>
      </c>
      <c r="I358" s="55"/>
      <c r="J358" s="62">
        <f>SUM(J354:J357)</f>
        <v>0</v>
      </c>
      <c r="K358" s="55"/>
      <c r="L358" s="62">
        <f>SUM(L354:L357)</f>
        <v>0</v>
      </c>
      <c r="M358" s="55"/>
      <c r="N358" s="62">
        <f>SUM(N354:N357)</f>
        <v>0</v>
      </c>
      <c r="O358" s="55"/>
      <c r="P358" s="55"/>
      <c r="Q358" s="55"/>
      <c r="R358" s="62">
        <f>SUM(R354:R357)</f>
        <v>0</v>
      </c>
      <c r="S358" s="56">
        <f>J358+N358+R358</f>
        <v>0</v>
      </c>
    </row>
    <row r="359" spans="1:19" ht="15" x14ac:dyDescent="0.2">
      <c r="A359" s="53" t="s">
        <v>0</v>
      </c>
      <c r="B359" s="54"/>
      <c r="C359" s="53"/>
      <c r="D359" s="53"/>
      <c r="E359" s="57" t="s">
        <v>27</v>
      </c>
      <c r="F359" s="53"/>
      <c r="G359" s="53"/>
      <c r="H359" s="55">
        <f>F359*G359</f>
        <v>0</v>
      </c>
      <c r="I359" s="55"/>
      <c r="J359" s="55">
        <f>H359*I359</f>
        <v>0</v>
      </c>
      <c r="K359" s="55"/>
      <c r="L359" s="55"/>
      <c r="M359" s="55"/>
      <c r="N359" s="55">
        <f>L359*M359</f>
        <v>0</v>
      </c>
      <c r="O359" s="55"/>
      <c r="P359" s="55"/>
      <c r="Q359" s="55"/>
      <c r="R359" s="55">
        <f>P359</f>
        <v>0</v>
      </c>
      <c r="S359" s="63"/>
    </row>
    <row r="360" spans="1:19" ht="25.5" x14ac:dyDescent="0.2">
      <c r="A360" s="53">
        <v>1</v>
      </c>
      <c r="B360" s="54" t="s">
        <v>207</v>
      </c>
      <c r="C360" s="58">
        <v>44900</v>
      </c>
      <c r="D360" s="53"/>
      <c r="E360" s="57" t="s">
        <v>208</v>
      </c>
      <c r="F360" s="53">
        <v>6</v>
      </c>
      <c r="G360" s="53">
        <v>2</v>
      </c>
      <c r="H360" s="55">
        <f t="shared" ref="H360:H367" si="72">F360*G360</f>
        <v>12</v>
      </c>
      <c r="I360" s="55">
        <v>600</v>
      </c>
      <c r="J360" s="55">
        <f>H360*I360</f>
        <v>7200</v>
      </c>
      <c r="K360" s="55" t="s">
        <v>42</v>
      </c>
      <c r="L360" s="55">
        <v>1</v>
      </c>
      <c r="M360" s="55">
        <v>450</v>
      </c>
      <c r="N360" s="55">
        <f t="shared" ref="N360:N366" si="73">L360*M360</f>
        <v>450</v>
      </c>
      <c r="O360" s="55" t="s">
        <v>209</v>
      </c>
      <c r="P360" s="55">
        <v>12</v>
      </c>
      <c r="Q360" s="55">
        <v>380</v>
      </c>
      <c r="R360" s="55">
        <f>P360*Q360</f>
        <v>4560</v>
      </c>
      <c r="S360" s="63"/>
    </row>
    <row r="361" spans="1:19" ht="15" x14ac:dyDescent="0.2">
      <c r="A361" s="53"/>
      <c r="B361" s="54"/>
      <c r="C361" s="53"/>
      <c r="D361" s="53"/>
      <c r="E361" s="57"/>
      <c r="F361" s="53"/>
      <c r="G361" s="53"/>
      <c r="H361" s="55">
        <f t="shared" si="72"/>
        <v>0</v>
      </c>
      <c r="I361" s="55"/>
      <c r="J361" s="55">
        <f>H361*I361</f>
        <v>0</v>
      </c>
      <c r="K361" s="55"/>
      <c r="L361" s="55"/>
      <c r="M361" s="55"/>
      <c r="N361" s="55">
        <f t="shared" si="73"/>
        <v>0</v>
      </c>
      <c r="O361" s="55" t="s">
        <v>210</v>
      </c>
      <c r="P361" s="55">
        <v>4</v>
      </c>
      <c r="Q361" s="55">
        <v>1100</v>
      </c>
      <c r="R361" s="55">
        <f t="shared" ref="R361:R367" si="74">P361*Q361</f>
        <v>4400</v>
      </c>
      <c r="S361" s="63"/>
    </row>
    <row r="362" spans="1:19" ht="15" x14ac:dyDescent="0.2">
      <c r="A362" s="53"/>
      <c r="B362" s="54"/>
      <c r="C362" s="53"/>
      <c r="D362" s="53"/>
      <c r="E362" s="57"/>
      <c r="F362" s="53"/>
      <c r="G362" s="53"/>
      <c r="H362" s="55">
        <f t="shared" si="72"/>
        <v>0</v>
      </c>
      <c r="I362" s="55"/>
      <c r="J362" s="55">
        <f t="shared" ref="J362:J367" si="75">H362*I362</f>
        <v>0</v>
      </c>
      <c r="K362" s="55"/>
      <c r="L362" s="55"/>
      <c r="M362" s="55"/>
      <c r="N362" s="55">
        <f t="shared" si="73"/>
        <v>0</v>
      </c>
      <c r="O362" s="55" t="s">
        <v>37</v>
      </c>
      <c r="P362" s="55">
        <v>220</v>
      </c>
      <c r="Q362" s="55">
        <v>0.8</v>
      </c>
      <c r="R362" s="55">
        <f t="shared" si="74"/>
        <v>176</v>
      </c>
      <c r="S362" s="63"/>
    </row>
    <row r="363" spans="1:19" ht="15" x14ac:dyDescent="0.2">
      <c r="A363" s="53"/>
      <c r="B363" s="54"/>
      <c r="C363" s="53"/>
      <c r="D363" s="53"/>
      <c r="E363" s="57"/>
      <c r="F363" s="53"/>
      <c r="G363" s="53"/>
      <c r="H363" s="55">
        <f t="shared" si="72"/>
        <v>0</v>
      </c>
      <c r="I363" s="55"/>
      <c r="J363" s="55">
        <f t="shared" si="75"/>
        <v>0</v>
      </c>
      <c r="K363" s="55"/>
      <c r="L363" s="55"/>
      <c r="M363" s="55"/>
      <c r="N363" s="55">
        <f t="shared" si="73"/>
        <v>0</v>
      </c>
      <c r="O363" s="55"/>
      <c r="P363" s="55"/>
      <c r="Q363" s="55"/>
      <c r="R363" s="55">
        <f t="shared" si="74"/>
        <v>0</v>
      </c>
      <c r="S363" s="63"/>
    </row>
    <row r="364" spans="1:19" ht="15" x14ac:dyDescent="0.2">
      <c r="A364" s="53">
        <v>2</v>
      </c>
      <c r="B364" s="54" t="s">
        <v>211</v>
      </c>
      <c r="C364" s="58">
        <v>44901</v>
      </c>
      <c r="D364" s="53"/>
      <c r="E364" s="57" t="s">
        <v>208</v>
      </c>
      <c r="F364" s="53">
        <v>1</v>
      </c>
      <c r="G364" s="53">
        <v>1</v>
      </c>
      <c r="H364" s="55">
        <f t="shared" si="72"/>
        <v>1</v>
      </c>
      <c r="I364" s="55">
        <v>600</v>
      </c>
      <c r="J364" s="55">
        <f t="shared" si="75"/>
        <v>600</v>
      </c>
      <c r="K364" s="55" t="s">
        <v>42</v>
      </c>
      <c r="L364" s="55">
        <v>0.5</v>
      </c>
      <c r="M364" s="55">
        <v>450</v>
      </c>
      <c r="N364" s="55">
        <f t="shared" si="73"/>
        <v>225</v>
      </c>
      <c r="O364" s="55" t="s">
        <v>212</v>
      </c>
      <c r="P364" s="55">
        <v>2</v>
      </c>
      <c r="Q364" s="55">
        <v>412</v>
      </c>
      <c r="R364" s="55">
        <f t="shared" si="74"/>
        <v>824</v>
      </c>
      <c r="S364" s="63"/>
    </row>
    <row r="365" spans="1:19" ht="15" x14ac:dyDescent="0.2">
      <c r="A365" s="53"/>
      <c r="B365" s="54"/>
      <c r="C365" s="53"/>
      <c r="D365" s="53"/>
      <c r="E365" s="57"/>
      <c r="F365" s="53"/>
      <c r="G365" s="53"/>
      <c r="H365" s="55">
        <f t="shared" si="72"/>
        <v>0</v>
      </c>
      <c r="I365" s="55"/>
      <c r="J365" s="55">
        <f t="shared" si="75"/>
        <v>0</v>
      </c>
      <c r="K365" s="55"/>
      <c r="L365" s="55"/>
      <c r="M365" s="55"/>
      <c r="N365" s="55">
        <f t="shared" si="73"/>
        <v>0</v>
      </c>
      <c r="O365" s="55" t="s">
        <v>213</v>
      </c>
      <c r="P365" s="55">
        <v>0.5</v>
      </c>
      <c r="Q365" s="55">
        <v>608</v>
      </c>
      <c r="R365" s="55">
        <f t="shared" si="74"/>
        <v>304</v>
      </c>
      <c r="S365" s="63"/>
    </row>
    <row r="366" spans="1:19" ht="15" x14ac:dyDescent="0.2">
      <c r="A366" s="53"/>
      <c r="B366" s="54"/>
      <c r="C366" s="53"/>
      <c r="D366" s="53"/>
      <c r="E366" s="57"/>
      <c r="F366" s="53"/>
      <c r="G366" s="53"/>
      <c r="H366" s="55">
        <f t="shared" si="72"/>
        <v>0</v>
      </c>
      <c r="I366" s="55"/>
      <c r="J366" s="55">
        <f t="shared" si="75"/>
        <v>0</v>
      </c>
      <c r="K366" s="55"/>
      <c r="L366" s="55"/>
      <c r="M366" s="55"/>
      <c r="N366" s="55">
        <f t="shared" si="73"/>
        <v>0</v>
      </c>
      <c r="O366" s="55"/>
      <c r="P366" s="55"/>
      <c r="Q366" s="55"/>
      <c r="R366" s="55">
        <f t="shared" si="74"/>
        <v>0</v>
      </c>
      <c r="S366" s="63"/>
    </row>
    <row r="367" spans="1:19" x14ac:dyDescent="0.2">
      <c r="A367" s="53"/>
      <c r="B367" s="54"/>
      <c r="C367" s="53"/>
      <c r="D367" s="53"/>
      <c r="E367" s="53"/>
      <c r="F367" s="53"/>
      <c r="G367" s="53"/>
      <c r="H367" s="55">
        <f t="shared" si="72"/>
        <v>0</v>
      </c>
      <c r="I367" s="55"/>
      <c r="J367" s="55">
        <f t="shared" si="75"/>
        <v>0</v>
      </c>
      <c r="K367" s="55"/>
      <c r="L367" s="55"/>
      <c r="M367" s="55"/>
      <c r="N367" s="55">
        <f>L367*M367</f>
        <v>0</v>
      </c>
      <c r="O367" s="55"/>
      <c r="P367" s="55"/>
      <c r="Q367" s="55"/>
      <c r="R367" s="55">
        <f t="shared" si="74"/>
        <v>0</v>
      </c>
      <c r="S367" s="56"/>
    </row>
    <row r="368" spans="1:19" x14ac:dyDescent="0.2">
      <c r="A368" s="53"/>
      <c r="B368" s="54"/>
      <c r="C368" s="53"/>
      <c r="D368" s="53"/>
      <c r="E368" s="61" t="s">
        <v>26</v>
      </c>
      <c r="F368" s="53"/>
      <c r="G368" s="53"/>
      <c r="H368" s="62">
        <f>SUM(H359:H367)</f>
        <v>13</v>
      </c>
      <c r="I368" s="55"/>
      <c r="J368" s="62">
        <f>SUM(J359:J367)</f>
        <v>7800</v>
      </c>
      <c r="K368" s="55"/>
      <c r="L368" s="62">
        <f>SUM(L359:L367)</f>
        <v>1.5</v>
      </c>
      <c r="M368" s="55"/>
      <c r="N368" s="62">
        <f>SUM(N359:N367)</f>
        <v>675</v>
      </c>
      <c r="O368" s="55"/>
      <c r="P368" s="55"/>
      <c r="Q368" s="55"/>
      <c r="R368" s="62">
        <f>SUM(R359:R367)</f>
        <v>10264</v>
      </c>
      <c r="S368" s="56">
        <f>J368+N368+R368</f>
        <v>18739</v>
      </c>
    </row>
    <row r="369" spans="1:19" ht="15" x14ac:dyDescent="0.2">
      <c r="A369" s="53"/>
      <c r="B369" s="54"/>
      <c r="C369" s="53"/>
      <c r="D369" s="53"/>
      <c r="E369" s="57" t="s">
        <v>28</v>
      </c>
      <c r="F369" s="53"/>
      <c r="G369" s="53"/>
      <c r="H369" s="55">
        <f>F369*G369</f>
        <v>0</v>
      </c>
      <c r="I369" s="55"/>
      <c r="J369" s="55">
        <f>H369*I369</f>
        <v>0</v>
      </c>
      <c r="K369" s="55"/>
      <c r="L369" s="55"/>
      <c r="M369" s="55"/>
      <c r="N369" s="55">
        <f>L369*M369</f>
        <v>0</v>
      </c>
      <c r="O369" s="55"/>
      <c r="P369" s="55"/>
      <c r="Q369" s="55"/>
      <c r="R369" s="55">
        <f>P369*Q369</f>
        <v>0</v>
      </c>
      <c r="S369" s="63"/>
    </row>
    <row r="370" spans="1:19" ht="38.25" x14ac:dyDescent="0.2">
      <c r="A370" s="53">
        <v>1</v>
      </c>
      <c r="B370" s="54" t="s">
        <v>214</v>
      </c>
      <c r="C370" s="58">
        <v>44901</v>
      </c>
      <c r="D370" s="53"/>
      <c r="E370" s="57" t="s">
        <v>215</v>
      </c>
      <c r="F370" s="53">
        <v>1.5</v>
      </c>
      <c r="G370" s="53">
        <v>1</v>
      </c>
      <c r="H370" s="55">
        <f>F370*G370</f>
        <v>1.5</v>
      </c>
      <c r="I370" s="55">
        <v>600</v>
      </c>
      <c r="J370" s="55">
        <f>H370*I370</f>
        <v>900</v>
      </c>
      <c r="K370" s="55" t="s">
        <v>42</v>
      </c>
      <c r="L370" s="55">
        <v>0.5</v>
      </c>
      <c r="M370" s="55">
        <v>450</v>
      </c>
      <c r="N370" s="55">
        <f>L370*M370</f>
        <v>225</v>
      </c>
      <c r="O370" s="55" t="s">
        <v>31</v>
      </c>
      <c r="P370" s="55">
        <v>0.5</v>
      </c>
      <c r="Q370" s="55">
        <v>68</v>
      </c>
      <c r="R370" s="55">
        <f>P370*Q370</f>
        <v>34</v>
      </c>
      <c r="S370" s="63"/>
    </row>
    <row r="371" spans="1:19" ht="15" x14ac:dyDescent="0.2">
      <c r="A371" s="53"/>
      <c r="B371" s="54"/>
      <c r="C371" s="58"/>
      <c r="D371" s="53"/>
      <c r="E371" s="57"/>
      <c r="F371" s="53"/>
      <c r="G371" s="53"/>
      <c r="H371" s="55">
        <f>F371*G371</f>
        <v>0</v>
      </c>
      <c r="I371" s="55"/>
      <c r="J371" s="55">
        <f t="shared" ref="J371:J372" si="76">H371*I371</f>
        <v>0</v>
      </c>
      <c r="K371" s="55"/>
      <c r="L371" s="55"/>
      <c r="M371" s="55"/>
      <c r="N371" s="55">
        <f>L371*M371</f>
        <v>0</v>
      </c>
      <c r="O371" s="55"/>
      <c r="P371" s="55"/>
      <c r="Q371" s="55"/>
      <c r="R371" s="55">
        <f t="shared" ref="R371:R372" si="77">P371*Q371</f>
        <v>0</v>
      </c>
      <c r="S371" s="63"/>
    </row>
    <row r="372" spans="1:19" x14ac:dyDescent="0.2">
      <c r="A372" s="53"/>
      <c r="B372" s="54"/>
      <c r="C372" s="53"/>
      <c r="D372" s="53"/>
      <c r="E372" s="53"/>
      <c r="F372" s="53"/>
      <c r="G372" s="53"/>
      <c r="H372" s="55">
        <f>F372*G372</f>
        <v>0</v>
      </c>
      <c r="I372" s="55"/>
      <c r="J372" s="55">
        <f t="shared" si="76"/>
        <v>0</v>
      </c>
      <c r="K372" s="55"/>
      <c r="L372" s="55"/>
      <c r="M372" s="55"/>
      <c r="N372" s="55">
        <f>L372*M372</f>
        <v>0</v>
      </c>
      <c r="O372" s="55"/>
      <c r="P372" s="55"/>
      <c r="Q372" s="55"/>
      <c r="R372" s="55">
        <f t="shared" si="77"/>
        <v>0</v>
      </c>
      <c r="S372" s="63"/>
    </row>
    <row r="373" spans="1:19" x14ac:dyDescent="0.2">
      <c r="A373" s="53"/>
      <c r="B373" s="54"/>
      <c r="C373" s="53"/>
      <c r="D373" s="53"/>
      <c r="E373" s="61" t="s">
        <v>26</v>
      </c>
      <c r="F373" s="53"/>
      <c r="G373" s="53"/>
      <c r="H373" s="62">
        <f>SUM(H369:H372)</f>
        <v>1.5</v>
      </c>
      <c r="I373" s="55"/>
      <c r="J373" s="62">
        <f>SUM(J370:J372)</f>
        <v>900</v>
      </c>
      <c r="K373" s="55"/>
      <c r="L373" s="62">
        <f>SUM(L369:L372)</f>
        <v>0.5</v>
      </c>
      <c r="M373" s="55"/>
      <c r="N373" s="62">
        <f>SUM(N369:N372)</f>
        <v>225</v>
      </c>
      <c r="O373" s="55"/>
      <c r="P373" s="55"/>
      <c r="Q373" s="55"/>
      <c r="R373" s="62">
        <f>SUM(R369:R372)</f>
        <v>34</v>
      </c>
      <c r="S373" s="56">
        <f>J373+N373+R373</f>
        <v>1159</v>
      </c>
    </row>
    <row r="374" spans="1:19" x14ac:dyDescent="0.2">
      <c r="A374" s="53"/>
      <c r="B374" s="54"/>
      <c r="C374" s="53"/>
      <c r="D374" s="53"/>
      <c r="E374" s="61" t="s">
        <v>26</v>
      </c>
      <c r="F374" s="53"/>
      <c r="G374" s="53"/>
      <c r="H374" s="62">
        <f>H358+H368+H373</f>
        <v>14.5</v>
      </c>
      <c r="I374" s="55"/>
      <c r="J374" s="62">
        <f>J358+J368+J373</f>
        <v>8700</v>
      </c>
      <c r="K374" s="55"/>
      <c r="L374" s="62">
        <f>L358+L368+L373</f>
        <v>2</v>
      </c>
      <c r="M374" s="55"/>
      <c r="N374" s="62">
        <f>N358+N368+N373</f>
        <v>900</v>
      </c>
      <c r="O374" s="55"/>
      <c r="P374" s="55"/>
      <c r="Q374" s="55"/>
      <c r="R374" s="62">
        <f>R358+R368+R373</f>
        <v>10298</v>
      </c>
      <c r="S374" s="62">
        <f>SUM(S354:S373)</f>
        <v>19898</v>
      </c>
    </row>
    <row r="375" spans="1:19" x14ac:dyDescent="0.2">
      <c r="A375"/>
      <c r="B375"/>
      <c r="C375" s="64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 s="65">
        <f>J374+N374+R374</f>
        <v>19898</v>
      </c>
      <c r="S375" s="65" t="s">
        <v>0</v>
      </c>
    </row>
    <row r="378" spans="1:19" x14ac:dyDescent="0.2">
      <c r="O378" s="1" t="s">
        <v>216</v>
      </c>
      <c r="R378" s="29">
        <f>R375+R348+R326+R277+R249+R212+R183+R130+R93+R26</f>
        <v>272345.37000000005</v>
      </c>
    </row>
  </sheetData>
  <mergeCells count="112">
    <mergeCell ref="F352:F353"/>
    <mergeCell ref="G352:G353"/>
    <mergeCell ref="H352:J352"/>
    <mergeCell ref="K352:K353"/>
    <mergeCell ref="L352:N352"/>
    <mergeCell ref="O352:R352"/>
    <mergeCell ref="G330:G331"/>
    <mergeCell ref="H330:J330"/>
    <mergeCell ref="K330:K331"/>
    <mergeCell ref="L330:N330"/>
    <mergeCell ref="O330:R330"/>
    <mergeCell ref="A352:A353"/>
    <mergeCell ref="B352:B353"/>
    <mergeCell ref="C352:C353"/>
    <mergeCell ref="D352:D353"/>
    <mergeCell ref="E352:E353"/>
    <mergeCell ref="A330:A331"/>
    <mergeCell ref="B330:B331"/>
    <mergeCell ref="C330:C331"/>
    <mergeCell ref="D330:D331"/>
    <mergeCell ref="E330:E331"/>
    <mergeCell ref="F330:F331"/>
    <mergeCell ref="F281:F282"/>
    <mergeCell ref="G281:G282"/>
    <mergeCell ref="H281:J281"/>
    <mergeCell ref="K281:K282"/>
    <mergeCell ref="L281:N281"/>
    <mergeCell ref="O281:R281"/>
    <mergeCell ref="G254:G255"/>
    <mergeCell ref="H254:J254"/>
    <mergeCell ref="K254:K255"/>
    <mergeCell ref="L254:N254"/>
    <mergeCell ref="O254:R254"/>
    <mergeCell ref="A281:A282"/>
    <mergeCell ref="B281:B282"/>
    <mergeCell ref="C281:C282"/>
    <mergeCell ref="D281:D282"/>
    <mergeCell ref="E281:E282"/>
    <mergeCell ref="A254:A255"/>
    <mergeCell ref="B254:B255"/>
    <mergeCell ref="C254:C255"/>
    <mergeCell ref="D254:D255"/>
    <mergeCell ref="E254:E255"/>
    <mergeCell ref="F254:F255"/>
    <mergeCell ref="F216:F217"/>
    <mergeCell ref="G216:G217"/>
    <mergeCell ref="H216:J216"/>
    <mergeCell ref="K216:K217"/>
    <mergeCell ref="L216:N216"/>
    <mergeCell ref="O216:R216"/>
    <mergeCell ref="G187:G188"/>
    <mergeCell ref="H187:J187"/>
    <mergeCell ref="K187:K188"/>
    <mergeCell ref="L187:N187"/>
    <mergeCell ref="O187:R187"/>
    <mergeCell ref="A216:A217"/>
    <mergeCell ref="B216:B217"/>
    <mergeCell ref="C216:C217"/>
    <mergeCell ref="D216:D217"/>
    <mergeCell ref="E216:E217"/>
    <mergeCell ref="A187:A188"/>
    <mergeCell ref="B187:B188"/>
    <mergeCell ref="C187:C188"/>
    <mergeCell ref="D187:D188"/>
    <mergeCell ref="E187:E188"/>
    <mergeCell ref="F187:F188"/>
    <mergeCell ref="F134:F135"/>
    <mergeCell ref="G134:G135"/>
    <mergeCell ref="H134:J134"/>
    <mergeCell ref="K134:K135"/>
    <mergeCell ref="L134:N134"/>
    <mergeCell ref="O134:R134"/>
    <mergeCell ref="G97:G98"/>
    <mergeCell ref="H97:J97"/>
    <mergeCell ref="K97:K98"/>
    <mergeCell ref="L97:N97"/>
    <mergeCell ref="O97:R97"/>
    <mergeCell ref="A134:A135"/>
    <mergeCell ref="B134:B135"/>
    <mergeCell ref="C134:C135"/>
    <mergeCell ref="D134:D135"/>
    <mergeCell ref="E134:E135"/>
    <mergeCell ref="H30:J30"/>
    <mergeCell ref="K30:K31"/>
    <mergeCell ref="L30:N30"/>
    <mergeCell ref="O30:R30"/>
    <mergeCell ref="A97:A98"/>
    <mergeCell ref="B97:B98"/>
    <mergeCell ref="C97:C98"/>
    <mergeCell ref="D97:D98"/>
    <mergeCell ref="E97:E98"/>
    <mergeCell ref="F97:F98"/>
    <mergeCell ref="L3:N3"/>
    <mergeCell ref="O3:R3"/>
    <mergeCell ref="G28:O28"/>
    <mergeCell ref="A30:A31"/>
    <mergeCell ref="B30:B31"/>
    <mergeCell ref="C30:C31"/>
    <mergeCell ref="D30:D31"/>
    <mergeCell ref="E30:E31"/>
    <mergeCell ref="F30:F31"/>
    <mergeCell ref="G30:G31"/>
    <mergeCell ref="H1:O1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15748031496062992" right="0.15748031496062992" top="0.23622047244094491" bottom="0.19685039370078741" header="0.23622047244094491" footer="0.1574803149606299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2023-03-16T06:32:44Z</dcterms:created>
  <dcterms:modified xsi:type="dcterms:W3CDTF">2023-03-16T06:33:25Z</dcterms:modified>
</cp:coreProperties>
</file>