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13_ncr:1_{050E062C-3DF1-4D0B-9616-E7D3F1A31741}" xr6:coauthVersionLast="36" xr6:coauthVersionMax="36" xr10:uidLastSave="{00000000-0000-0000-0000-000000000000}"/>
  <bookViews>
    <workbookView xWindow="0" yWindow="0" windowWidth="28800" windowHeight="13020" xr2:uid="{D9219DD7-2698-494A-B25C-698B27BF63A1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0" i="1" l="1"/>
  <c r="R229" i="1"/>
  <c r="N229" i="1"/>
  <c r="J229" i="1"/>
  <c r="H229" i="1"/>
  <c r="R227" i="1"/>
  <c r="N227" i="1"/>
  <c r="J227" i="1"/>
  <c r="H227" i="1"/>
  <c r="R226" i="1"/>
  <c r="N226" i="1"/>
  <c r="J226" i="1"/>
  <c r="H226" i="1"/>
  <c r="R225" i="1"/>
  <c r="N225" i="1"/>
  <c r="J225" i="1"/>
  <c r="H225" i="1"/>
  <c r="R224" i="1"/>
  <c r="N224" i="1"/>
  <c r="J224" i="1"/>
  <c r="H224" i="1"/>
  <c r="R223" i="1"/>
  <c r="N223" i="1"/>
  <c r="J223" i="1"/>
  <c r="H223" i="1"/>
  <c r="R222" i="1"/>
  <c r="N222" i="1"/>
  <c r="J222" i="1"/>
  <c r="H222" i="1"/>
  <c r="R221" i="1"/>
  <c r="N221" i="1"/>
  <c r="J221" i="1"/>
  <c r="H221" i="1"/>
  <c r="R220" i="1"/>
  <c r="N220" i="1"/>
  <c r="J220" i="1"/>
  <c r="H220" i="1"/>
  <c r="R219" i="1"/>
  <c r="N219" i="1"/>
  <c r="J219" i="1"/>
  <c r="H219" i="1"/>
  <c r="R218" i="1"/>
  <c r="N218" i="1"/>
  <c r="J218" i="1"/>
  <c r="H218" i="1"/>
  <c r="R217" i="1"/>
  <c r="N217" i="1"/>
  <c r="J217" i="1"/>
  <c r="H217" i="1"/>
  <c r="R216" i="1"/>
  <c r="N216" i="1"/>
  <c r="J216" i="1"/>
  <c r="H216" i="1"/>
  <c r="R215" i="1"/>
  <c r="N215" i="1"/>
  <c r="J215" i="1"/>
  <c r="J230" i="1" s="1"/>
  <c r="H215" i="1"/>
  <c r="R213" i="1"/>
  <c r="R212" i="1"/>
  <c r="R211" i="1"/>
  <c r="N211" i="1"/>
  <c r="J211" i="1"/>
  <c r="H211" i="1"/>
  <c r="R210" i="1"/>
  <c r="N210" i="1"/>
  <c r="J210" i="1"/>
  <c r="H210" i="1"/>
  <c r="R209" i="1"/>
  <c r="R230" i="1" s="1"/>
  <c r="N209" i="1"/>
  <c r="N230" i="1" s="1"/>
  <c r="J209" i="1"/>
  <c r="H209" i="1"/>
  <c r="H230" i="1" s="1"/>
  <c r="L208" i="1"/>
  <c r="R207" i="1"/>
  <c r="N207" i="1"/>
  <c r="J207" i="1"/>
  <c r="H207" i="1"/>
  <c r="R206" i="1"/>
  <c r="N206" i="1"/>
  <c r="J206" i="1"/>
  <c r="H206" i="1"/>
  <c r="R205" i="1"/>
  <c r="N205" i="1"/>
  <c r="J205" i="1"/>
  <c r="H205" i="1"/>
  <c r="R204" i="1"/>
  <c r="N204" i="1"/>
  <c r="J204" i="1"/>
  <c r="H204" i="1"/>
  <c r="R203" i="1"/>
  <c r="N203" i="1"/>
  <c r="J203" i="1"/>
  <c r="H203" i="1"/>
  <c r="R202" i="1"/>
  <c r="N202" i="1"/>
  <c r="J202" i="1"/>
  <c r="H202" i="1"/>
  <c r="R201" i="1"/>
  <c r="N201" i="1"/>
  <c r="J201" i="1"/>
  <c r="H201" i="1"/>
  <c r="R200" i="1"/>
  <c r="N200" i="1"/>
  <c r="J200" i="1"/>
  <c r="H200" i="1"/>
  <c r="R199" i="1"/>
  <c r="R208" i="1" s="1"/>
  <c r="N199" i="1"/>
  <c r="N208" i="1" s="1"/>
  <c r="J199" i="1"/>
  <c r="J208" i="1" s="1"/>
  <c r="H199" i="1"/>
  <c r="H208" i="1" s="1"/>
  <c r="N198" i="1"/>
  <c r="L198" i="1"/>
  <c r="L231" i="1" s="1"/>
  <c r="R197" i="1"/>
  <c r="N197" i="1"/>
  <c r="J197" i="1"/>
  <c r="H197" i="1"/>
  <c r="R196" i="1"/>
  <c r="N196" i="1"/>
  <c r="J196" i="1"/>
  <c r="H196" i="1"/>
  <c r="R195" i="1"/>
  <c r="N195" i="1"/>
  <c r="J195" i="1"/>
  <c r="H195" i="1"/>
  <c r="R194" i="1"/>
  <c r="N194" i="1"/>
  <c r="J194" i="1"/>
  <c r="H194" i="1"/>
  <c r="R193" i="1"/>
  <c r="N193" i="1"/>
  <c r="J193" i="1"/>
  <c r="H193" i="1"/>
  <c r="R192" i="1"/>
  <c r="N192" i="1"/>
  <c r="J192" i="1"/>
  <c r="H192" i="1"/>
  <c r="R191" i="1"/>
  <c r="N191" i="1"/>
  <c r="J191" i="1"/>
  <c r="H191" i="1"/>
  <c r="R190" i="1"/>
  <c r="R198" i="1" s="1"/>
  <c r="N190" i="1"/>
  <c r="J190" i="1"/>
  <c r="J198" i="1" s="1"/>
  <c r="H190" i="1"/>
  <c r="H198" i="1" s="1"/>
  <c r="R181" i="1"/>
  <c r="N181" i="1"/>
  <c r="L181" i="1"/>
  <c r="R180" i="1"/>
  <c r="N180" i="1"/>
  <c r="H180" i="1"/>
  <c r="J180" i="1" s="1"/>
  <c r="R179" i="1"/>
  <c r="N179" i="1"/>
  <c r="H179" i="1"/>
  <c r="J179" i="1" s="1"/>
  <c r="R178" i="1"/>
  <c r="N178" i="1"/>
  <c r="H178" i="1"/>
  <c r="J178" i="1" s="1"/>
  <c r="R177" i="1"/>
  <c r="N177" i="1"/>
  <c r="H177" i="1"/>
  <c r="J177" i="1" s="1"/>
  <c r="L176" i="1"/>
  <c r="L182" i="1" s="1"/>
  <c r="R175" i="1"/>
  <c r="N175" i="1"/>
  <c r="J175" i="1"/>
  <c r="H175" i="1"/>
  <c r="R174" i="1"/>
  <c r="N174" i="1"/>
  <c r="J174" i="1"/>
  <c r="H174" i="1"/>
  <c r="R173" i="1"/>
  <c r="N173" i="1"/>
  <c r="J173" i="1"/>
  <c r="H173" i="1"/>
  <c r="R172" i="1"/>
  <c r="N172" i="1"/>
  <c r="J172" i="1"/>
  <c r="H172" i="1"/>
  <c r="R171" i="1"/>
  <c r="N171" i="1"/>
  <c r="J171" i="1"/>
  <c r="H171" i="1"/>
  <c r="R170" i="1"/>
  <c r="R169" i="1"/>
  <c r="R168" i="1"/>
  <c r="R167" i="1"/>
  <c r="R166" i="1"/>
  <c r="N166" i="1"/>
  <c r="J166" i="1"/>
  <c r="H166" i="1"/>
  <c r="R165" i="1"/>
  <c r="N165" i="1"/>
  <c r="J165" i="1"/>
  <c r="H165" i="1"/>
  <c r="R164" i="1"/>
  <c r="N164" i="1"/>
  <c r="J164" i="1"/>
  <c r="H164" i="1"/>
  <c r="R163" i="1"/>
  <c r="R176" i="1" s="1"/>
  <c r="N163" i="1"/>
  <c r="N176" i="1" s="1"/>
  <c r="J163" i="1"/>
  <c r="J176" i="1" s="1"/>
  <c r="H163" i="1"/>
  <c r="H176" i="1" s="1"/>
  <c r="L162" i="1"/>
  <c r="R161" i="1"/>
  <c r="N161" i="1"/>
  <c r="H161" i="1"/>
  <c r="J161" i="1" s="1"/>
  <c r="R158" i="1"/>
  <c r="R157" i="1"/>
  <c r="R156" i="1"/>
  <c r="R155" i="1"/>
  <c r="R154" i="1"/>
  <c r="R153" i="1"/>
  <c r="N153" i="1"/>
  <c r="J153" i="1"/>
  <c r="H153" i="1"/>
  <c r="R152" i="1"/>
  <c r="N152" i="1"/>
  <c r="J152" i="1"/>
  <c r="H152" i="1"/>
  <c r="R151" i="1"/>
  <c r="N151" i="1"/>
  <c r="J151" i="1"/>
  <c r="H151" i="1"/>
  <c r="R150" i="1"/>
  <c r="N150" i="1"/>
  <c r="J150" i="1"/>
  <c r="H150" i="1"/>
  <c r="R149" i="1"/>
  <c r="N149" i="1"/>
  <c r="J149" i="1"/>
  <c r="H149" i="1"/>
  <c r="R148" i="1"/>
  <c r="N148" i="1"/>
  <c r="J148" i="1"/>
  <c r="H148" i="1"/>
  <c r="R147" i="1"/>
  <c r="N147" i="1"/>
  <c r="J147" i="1"/>
  <c r="H147" i="1"/>
  <c r="R146" i="1"/>
  <c r="N146" i="1"/>
  <c r="J146" i="1"/>
  <c r="H146" i="1"/>
  <c r="R145" i="1"/>
  <c r="N145" i="1"/>
  <c r="H145" i="1"/>
  <c r="R144" i="1"/>
  <c r="N144" i="1"/>
  <c r="H144" i="1"/>
  <c r="J144" i="1" s="1"/>
  <c r="R143" i="1"/>
  <c r="N143" i="1"/>
  <c r="H143" i="1"/>
  <c r="R142" i="1"/>
  <c r="N142" i="1"/>
  <c r="H142" i="1"/>
  <c r="R141" i="1"/>
  <c r="N141" i="1"/>
  <c r="H141" i="1"/>
  <c r="R140" i="1"/>
  <c r="N140" i="1"/>
  <c r="H140" i="1"/>
  <c r="H162" i="1" s="1"/>
  <c r="R139" i="1"/>
  <c r="N139" i="1"/>
  <c r="H139" i="1"/>
  <c r="R138" i="1"/>
  <c r="N138" i="1"/>
  <c r="J138" i="1"/>
  <c r="H138" i="1"/>
  <c r="R137" i="1"/>
  <c r="N137" i="1"/>
  <c r="J137" i="1"/>
  <c r="H137" i="1"/>
  <c r="R136" i="1"/>
  <c r="R162" i="1" s="1"/>
  <c r="R182" i="1" s="1"/>
  <c r="N136" i="1"/>
  <c r="N162" i="1" s="1"/>
  <c r="J136" i="1"/>
  <c r="H136" i="1"/>
  <c r="L128" i="1"/>
  <c r="R127" i="1"/>
  <c r="N127" i="1"/>
  <c r="L127" i="1"/>
  <c r="R126" i="1"/>
  <c r="N126" i="1"/>
  <c r="H126" i="1"/>
  <c r="J126" i="1" s="1"/>
  <c r="R125" i="1"/>
  <c r="N125" i="1"/>
  <c r="H125" i="1"/>
  <c r="J125" i="1" s="1"/>
  <c r="R123" i="1"/>
  <c r="N123" i="1"/>
  <c r="H123" i="1"/>
  <c r="H127" i="1" s="1"/>
  <c r="R121" i="1"/>
  <c r="R120" i="1"/>
  <c r="N120" i="1"/>
  <c r="J120" i="1"/>
  <c r="H120" i="1"/>
  <c r="R119" i="1"/>
  <c r="N119" i="1"/>
  <c r="J119" i="1"/>
  <c r="H119" i="1"/>
  <c r="N118" i="1"/>
  <c r="L118" i="1"/>
  <c r="R117" i="1"/>
  <c r="N117" i="1"/>
  <c r="J117" i="1"/>
  <c r="H117" i="1"/>
  <c r="R116" i="1"/>
  <c r="N116" i="1"/>
  <c r="J116" i="1"/>
  <c r="H116" i="1"/>
  <c r="R115" i="1"/>
  <c r="N115" i="1"/>
  <c r="J115" i="1"/>
  <c r="H115" i="1"/>
  <c r="R114" i="1"/>
  <c r="N114" i="1"/>
  <c r="J114" i="1"/>
  <c r="H114" i="1"/>
  <c r="R113" i="1"/>
  <c r="N113" i="1"/>
  <c r="J113" i="1"/>
  <c r="H113" i="1"/>
  <c r="R112" i="1"/>
  <c r="N112" i="1"/>
  <c r="J112" i="1"/>
  <c r="H112" i="1"/>
  <c r="R111" i="1"/>
  <c r="N111" i="1"/>
  <c r="J111" i="1"/>
  <c r="H111" i="1"/>
  <c r="R110" i="1"/>
  <c r="N110" i="1"/>
  <c r="J110" i="1"/>
  <c r="H110" i="1"/>
  <c r="R109" i="1"/>
  <c r="R118" i="1" s="1"/>
  <c r="N109" i="1"/>
  <c r="J109" i="1"/>
  <c r="J118" i="1" s="1"/>
  <c r="H109" i="1"/>
  <c r="H118" i="1" s="1"/>
  <c r="L108" i="1"/>
  <c r="R107" i="1"/>
  <c r="N107" i="1"/>
  <c r="J107" i="1"/>
  <c r="H107" i="1"/>
  <c r="R106" i="1"/>
  <c r="R105" i="1"/>
  <c r="R104" i="1"/>
  <c r="R103" i="1"/>
  <c r="R102" i="1"/>
  <c r="H102" i="1"/>
  <c r="J102" i="1" s="1"/>
  <c r="R101" i="1"/>
  <c r="N101" i="1"/>
  <c r="H101" i="1"/>
  <c r="J101" i="1" s="1"/>
  <c r="R99" i="1"/>
  <c r="R98" i="1"/>
  <c r="N98" i="1"/>
  <c r="J98" i="1"/>
  <c r="H98" i="1"/>
  <c r="N96" i="1"/>
  <c r="H96" i="1"/>
  <c r="J96" i="1" s="1"/>
  <c r="R95" i="1"/>
  <c r="N95" i="1"/>
  <c r="H95" i="1"/>
  <c r="J95" i="1" s="1"/>
  <c r="R94" i="1"/>
  <c r="R108" i="1" s="1"/>
  <c r="R128" i="1" s="1"/>
  <c r="N94" i="1"/>
  <c r="N108" i="1" s="1"/>
  <c r="N128" i="1" s="1"/>
  <c r="H94" i="1"/>
  <c r="H108" i="1" s="1"/>
  <c r="L85" i="1"/>
  <c r="R84" i="1"/>
  <c r="N84" i="1"/>
  <c r="J84" i="1"/>
  <c r="H84" i="1"/>
  <c r="R83" i="1"/>
  <c r="N83" i="1"/>
  <c r="J83" i="1"/>
  <c r="H83" i="1"/>
  <c r="N82" i="1"/>
  <c r="H82" i="1"/>
  <c r="J82" i="1" s="1"/>
  <c r="J85" i="1" s="1"/>
  <c r="R81" i="1"/>
  <c r="R85" i="1" s="1"/>
  <c r="N81" i="1"/>
  <c r="N85" i="1" s="1"/>
  <c r="H81" i="1"/>
  <c r="H85" i="1" s="1"/>
  <c r="L80" i="1"/>
  <c r="R79" i="1"/>
  <c r="N79" i="1"/>
  <c r="J79" i="1"/>
  <c r="H79" i="1"/>
  <c r="R78" i="1"/>
  <c r="N78" i="1"/>
  <c r="J78" i="1"/>
  <c r="H78" i="1"/>
  <c r="R77" i="1"/>
  <c r="N77" i="1"/>
  <c r="J77" i="1"/>
  <c r="H77" i="1"/>
  <c r="R76" i="1"/>
  <c r="N76" i="1"/>
  <c r="J76" i="1"/>
  <c r="H76" i="1"/>
  <c r="R75" i="1"/>
  <c r="R80" i="1" s="1"/>
  <c r="N75" i="1"/>
  <c r="N80" i="1" s="1"/>
  <c r="J75" i="1"/>
  <c r="J80" i="1" s="1"/>
  <c r="H75" i="1"/>
  <c r="H80" i="1" s="1"/>
  <c r="L74" i="1"/>
  <c r="L86" i="1" s="1"/>
  <c r="R73" i="1"/>
  <c r="N73" i="1"/>
  <c r="H73" i="1"/>
  <c r="J73" i="1" s="1"/>
  <c r="R72" i="1"/>
  <c r="R71" i="1"/>
  <c r="R70" i="1"/>
  <c r="R69" i="1"/>
  <c r="R68" i="1"/>
  <c r="R67" i="1"/>
  <c r="R66" i="1"/>
  <c r="R65" i="1"/>
  <c r="R74" i="1" s="1"/>
  <c r="R86" i="1" s="1"/>
  <c r="R64" i="1"/>
  <c r="N64" i="1"/>
  <c r="H64" i="1"/>
  <c r="H74" i="1" s="1"/>
  <c r="R63" i="1"/>
  <c r="R62" i="1"/>
  <c r="R61" i="1"/>
  <c r="N61" i="1"/>
  <c r="J61" i="1"/>
  <c r="H61" i="1"/>
  <c r="R60" i="1"/>
  <c r="N60" i="1"/>
  <c r="J60" i="1"/>
  <c r="H60" i="1"/>
  <c r="R59" i="1"/>
  <c r="N59" i="1"/>
  <c r="N74" i="1" s="1"/>
  <c r="J59" i="1"/>
  <c r="H59" i="1"/>
  <c r="L50" i="1"/>
  <c r="R49" i="1"/>
  <c r="N49" i="1"/>
  <c r="H49" i="1"/>
  <c r="J49" i="1" s="1"/>
  <c r="R48" i="1"/>
  <c r="N48" i="1"/>
  <c r="H48" i="1"/>
  <c r="J48" i="1" s="1"/>
  <c r="N47" i="1"/>
  <c r="J47" i="1"/>
  <c r="J50" i="1" s="1"/>
  <c r="S50" i="1" s="1"/>
  <c r="H47" i="1"/>
  <c r="R46" i="1"/>
  <c r="R50" i="1" s="1"/>
  <c r="N46" i="1"/>
  <c r="N50" i="1" s="1"/>
  <c r="J46" i="1"/>
  <c r="H46" i="1"/>
  <c r="R45" i="1"/>
  <c r="N45" i="1"/>
  <c r="L45" i="1"/>
  <c r="R44" i="1"/>
  <c r="N44" i="1"/>
  <c r="H44" i="1"/>
  <c r="J44" i="1" s="1"/>
  <c r="R43" i="1"/>
  <c r="N43" i="1"/>
  <c r="H43" i="1"/>
  <c r="J43" i="1" s="1"/>
  <c r="R42" i="1"/>
  <c r="N42" i="1"/>
  <c r="H42" i="1"/>
  <c r="J42" i="1" s="1"/>
  <c r="R41" i="1"/>
  <c r="N41" i="1"/>
  <c r="H41" i="1"/>
  <c r="J41" i="1" s="1"/>
  <c r="J45" i="1" s="1"/>
  <c r="S45" i="1" s="1"/>
  <c r="L40" i="1"/>
  <c r="L51" i="1" s="1"/>
  <c r="R37" i="1"/>
  <c r="N37" i="1"/>
  <c r="J37" i="1"/>
  <c r="H37" i="1"/>
  <c r="R35" i="1"/>
  <c r="R34" i="1"/>
  <c r="J34" i="1"/>
  <c r="H34" i="1"/>
  <c r="R33" i="1"/>
  <c r="N33" i="1"/>
  <c r="J33" i="1"/>
  <c r="H33" i="1"/>
  <c r="R32" i="1"/>
  <c r="R31" i="1"/>
  <c r="R30" i="1"/>
  <c r="R29" i="1"/>
  <c r="R28" i="1"/>
  <c r="R27" i="1"/>
  <c r="R26" i="1"/>
  <c r="R25" i="1"/>
  <c r="N25" i="1"/>
  <c r="J25" i="1"/>
  <c r="H25" i="1"/>
  <c r="R24" i="1"/>
  <c r="R23" i="1"/>
  <c r="R22" i="1"/>
  <c r="N22" i="1"/>
  <c r="H22" i="1"/>
  <c r="J22" i="1" s="1"/>
  <c r="R20" i="1"/>
  <c r="R19" i="1"/>
  <c r="R18" i="1"/>
  <c r="R17" i="1"/>
  <c r="R16" i="1"/>
  <c r="N16" i="1"/>
  <c r="H16" i="1"/>
  <c r="J16" i="1" s="1"/>
  <c r="R14" i="1"/>
  <c r="R13" i="1"/>
  <c r="R12" i="1"/>
  <c r="R11" i="1"/>
  <c r="R10" i="1"/>
  <c r="R9" i="1"/>
  <c r="R8" i="1"/>
  <c r="R7" i="1"/>
  <c r="N7" i="1"/>
  <c r="J7" i="1"/>
  <c r="H7" i="1"/>
  <c r="R6" i="1"/>
  <c r="N6" i="1"/>
  <c r="J6" i="1"/>
  <c r="H6" i="1"/>
  <c r="R5" i="1"/>
  <c r="R40" i="1" s="1"/>
  <c r="R51" i="1" s="1"/>
  <c r="N5" i="1"/>
  <c r="N40" i="1" s="1"/>
  <c r="N51" i="1" s="1"/>
  <c r="J5" i="1"/>
  <c r="H5" i="1"/>
  <c r="H40" i="1" s="1"/>
  <c r="S230" i="1" l="1"/>
  <c r="H128" i="1"/>
  <c r="S118" i="1"/>
  <c r="J162" i="1"/>
  <c r="R231" i="1"/>
  <c r="S208" i="1"/>
  <c r="S85" i="1"/>
  <c r="N182" i="1"/>
  <c r="J181" i="1"/>
  <c r="S181" i="1" s="1"/>
  <c r="H231" i="1"/>
  <c r="J40" i="1"/>
  <c r="N86" i="1"/>
  <c r="H86" i="1"/>
  <c r="S80" i="1"/>
  <c r="S176" i="1"/>
  <c r="J231" i="1"/>
  <c r="R232" i="1" s="1"/>
  <c r="S198" i="1"/>
  <c r="S231" i="1" s="1"/>
  <c r="N231" i="1"/>
  <c r="H45" i="1"/>
  <c r="H51" i="1" s="1"/>
  <c r="H181" i="1"/>
  <c r="H182" i="1" s="1"/>
  <c r="H50" i="1"/>
  <c r="J64" i="1"/>
  <c r="J74" i="1" s="1"/>
  <c r="J81" i="1"/>
  <c r="J94" i="1"/>
  <c r="J108" i="1" s="1"/>
  <c r="J123" i="1"/>
  <c r="J127" i="1" s="1"/>
  <c r="S127" i="1" s="1"/>
  <c r="J86" i="1" l="1"/>
  <c r="R87" i="1" s="1"/>
  <c r="S74" i="1"/>
  <c r="S86" i="1" s="1"/>
  <c r="J128" i="1"/>
  <c r="R129" i="1" s="1"/>
  <c r="S108" i="1"/>
  <c r="S128" i="1" s="1"/>
  <c r="S40" i="1"/>
  <c r="S51" i="1" s="1"/>
  <c r="J51" i="1"/>
  <c r="R52" i="1" s="1"/>
  <c r="J182" i="1"/>
  <c r="R183" i="1" s="1"/>
  <c r="R236" i="1" s="1"/>
  <c r="S162" i="1"/>
  <c r="S182" i="1" s="1"/>
</calcChain>
</file>

<file path=xl/sharedStrings.xml><?xml version="1.0" encoding="utf-8"?>
<sst xmlns="http://schemas.openxmlformats.org/spreadsheetml/2006/main" count="350" uniqueCount="158">
  <si>
    <t xml:space="preserve"> </t>
  </si>
  <si>
    <t xml:space="preserve">Акт выполненых работ за  Август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</si>
  <si>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</si>
  <si>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</si>
  <si>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</si>
  <si>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</si>
  <si>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</si>
  <si>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</si>
  <si>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</si>
  <si>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</si>
  <si>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</si>
  <si>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</si>
  <si>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</si>
  <si>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</si>
  <si>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</si>
  <si>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</si>
  <si>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</si>
  <si>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50 лет Приморья д.15</t>
  </si>
  <si>
    <t>ТВК</t>
  </si>
  <si>
    <t>ЗАМЕНА ЗАМКОВ ВЫВОД Х/ВОДЫ В ПОДЪЕЗД</t>
  </si>
  <si>
    <t>б/н</t>
  </si>
  <si>
    <t>ст дома</t>
  </si>
  <si>
    <t>ниссан</t>
  </si>
  <si>
    <t>метапол12*16</t>
  </si>
  <si>
    <t>тройн20*26</t>
  </si>
  <si>
    <t>кран12*16</t>
  </si>
  <si>
    <t>кран15</t>
  </si>
  <si>
    <t>муфта12*16</t>
  </si>
  <si>
    <t>шланг</t>
  </si>
  <si>
    <t>фум лен</t>
  </si>
  <si>
    <t>з/навес4</t>
  </si>
  <si>
    <t>Перекрытие стояков отопления в подвале,сброс,замена сгонов на радиаторе в зале,запуск,проверка</t>
  </si>
  <si>
    <t>метапол20*26</t>
  </si>
  <si>
    <t>фитинг20*26</t>
  </si>
  <si>
    <t>угол мет20*26</t>
  </si>
  <si>
    <t>диск отр</t>
  </si>
  <si>
    <t>фум-лен</t>
  </si>
  <si>
    <t>ПЕРЕКРЫТИЕ СТОЯКА Х/ВОДЫ В ПОДВАЛЕ,СБРОС,ЗАМЕНА ОТСЕЧНОГО КРАНА НА СТОЯКЕ Х/ВОДЫ В КУХНЕ,ЗАПУСК,ПРОВЕРКА</t>
  </si>
  <si>
    <t>Б/Н</t>
  </si>
  <si>
    <t>КВ50</t>
  </si>
  <si>
    <t>кран16*20</t>
  </si>
  <si>
    <t>Замена трубы отопления от радиатора к радиатору в кв ,замена пробок на радиаторе в кв,запуск,проверка.</t>
  </si>
  <si>
    <t>кв14</t>
  </si>
  <si>
    <t>трубаППР25</t>
  </si>
  <si>
    <t>америк25ППР</t>
  </si>
  <si>
    <t>уголоППР25</t>
  </si>
  <si>
    <t>п/рад</t>
  </si>
  <si>
    <t>лен</t>
  </si>
  <si>
    <t>Установка заглушка,запуск,перекрытие,сброс,замена отсечного крана,замена,проверка.</t>
  </si>
  <si>
    <t>кв17</t>
  </si>
  <si>
    <t>Промывка и опрессовка системы теплоснабжения</t>
  </si>
  <si>
    <t>Техническое диагностирование газового оборудования (договор №22-230 26.08.2022 г.)</t>
  </si>
  <si>
    <t>итого</t>
  </si>
  <si>
    <t>РСЦ</t>
  </si>
  <si>
    <t>Эл цех</t>
  </si>
  <si>
    <t>Демонтаж и замена эл лампочки,зачистка эл контактов в эл проводах</t>
  </si>
  <si>
    <t>кв54</t>
  </si>
  <si>
    <t xml:space="preserve">Акт выполненых работ за  Сентябрь  2022 год </t>
  </si>
  <si>
    <t>ул.50 лет Приморья д.15</t>
  </si>
  <si>
    <t>Перекрытие стояков отопления сброс воды,демонтаж полотенцесушитель,нарезка резб,установка кранов,запуск,проверка.</t>
  </si>
  <si>
    <t>кв59</t>
  </si>
  <si>
    <t>кран20</t>
  </si>
  <si>
    <t>Перекрытие стояков отопление в подвале,сброс,замена отрезков стояков в зале,запуск,проверка.</t>
  </si>
  <si>
    <t>кв19</t>
  </si>
  <si>
    <t>3,15</t>
  </si>
  <si>
    <t>муфтаППР25</t>
  </si>
  <si>
    <t>болт</t>
  </si>
  <si>
    <t>дюбель</t>
  </si>
  <si>
    <t>Дом</t>
  </si>
  <si>
    <t>Установка  стекла отрежатель,демонтаж и ремонт эл патрона,демонтаж и замена эл лампы</t>
  </si>
  <si>
    <t xml:space="preserve">Акт выполненых работ за  Октябрь  2022 год </t>
  </si>
  <si>
    <t>ул. 50 ЛЕТ Приморья д.15</t>
  </si>
  <si>
    <t>Перекрытие стояка отопления,сброс воды,замена крана маевского,запуск,проверка.</t>
  </si>
  <si>
    <t>кв43</t>
  </si>
  <si>
    <t>мазда</t>
  </si>
  <si>
    <t>Перекрытие стояка х/воды в подвал,сброс,замена отсечного крана на стояке х/воды в туалете,запуск проверка.</t>
  </si>
  <si>
    <t>кранППР20</t>
  </si>
  <si>
    <t>Перекрытие стояка х/воды в подвале,сброс демонтаж стояка кв 10,15, монтаж стояка новой трубой,запуск проверка.</t>
  </si>
  <si>
    <t>кв10</t>
  </si>
  <si>
    <t>труба50</t>
  </si>
  <si>
    <t>тройн50</t>
  </si>
  <si>
    <t>манжет50</t>
  </si>
  <si>
    <t>аэратор</t>
  </si>
  <si>
    <t>пен монт</t>
  </si>
  <si>
    <t>Разборка деревянной обшывки металической входных дверей,обшивка кровельным железо металлической двери.</t>
  </si>
  <si>
    <t>желез кров</t>
  </si>
  <si>
    <t>саморезы</t>
  </si>
  <si>
    <t>Ремонт болконных плит,заделка наружных швов и отверстий</t>
  </si>
  <si>
    <t>кв38</t>
  </si>
  <si>
    <t>выш мал</t>
  </si>
  <si>
    <t>смп/цем</t>
  </si>
  <si>
    <t>см волна</t>
  </si>
  <si>
    <t>Демонтаж и монтаж механического трех фазного общегодомового электро рубильника</t>
  </si>
  <si>
    <t>рубил ввод</t>
  </si>
  <si>
    <t>изоле</t>
  </si>
  <si>
    <t>Демонтаж нуля зачисткаизоляция и установка,демонтаж и замена автом</t>
  </si>
  <si>
    <t>кв7</t>
  </si>
  <si>
    <t>изолен</t>
  </si>
  <si>
    <t xml:space="preserve">Акт выполненых работ за  Ноябрь  2022 год </t>
  </si>
  <si>
    <t>Демонтаж стоякачугун,монтаж канализационной трубы на пластиковую трубу,запуск проверка,перекрытие стояка х/воды,сброс воды,демонтаж ,монтаж стояка х/воды,нарезка резбы,запуск,проверка.</t>
  </si>
  <si>
    <t>труба501/1</t>
  </si>
  <si>
    <t>муфта50</t>
  </si>
  <si>
    <t>метапол26</t>
  </si>
  <si>
    <t>фитинг261/2</t>
  </si>
  <si>
    <t>ШУМОИЗОЛЯЦИЯ ТРУБЫ ОТОПЛЕНИЯ В ПОДВАЛЬНОМ ПОМЕЩЕНИИ</t>
  </si>
  <si>
    <t>КВ1</t>
  </si>
  <si>
    <t>МАЗДА</t>
  </si>
  <si>
    <t>утеплит40-32</t>
  </si>
  <si>
    <t>хомут</t>
  </si>
  <si>
    <t>Перекрытие стояков отопления в подвале,сброс,замена стояка отопления в кв18,21,запуск,проверка.</t>
  </si>
  <si>
    <t>кв21</t>
  </si>
  <si>
    <t>Прочистка канализац лежака в подвале под кв1  требуется замена стояка х/воды в кв2,5,8,11,14,требуется замена  канал стояк</t>
  </si>
  <si>
    <t>Перекрытие стояка хол. Воды в подвале, сброс, замена отрезка стояка канализации на кухне, запуск, проверка</t>
  </si>
  <si>
    <t>кв 10</t>
  </si>
  <si>
    <t>труба ф50</t>
  </si>
  <si>
    <t>тройник</t>
  </si>
  <si>
    <t>манжет</t>
  </si>
  <si>
    <t>таппер</t>
  </si>
  <si>
    <t>муфта</t>
  </si>
  <si>
    <t>диск</t>
  </si>
  <si>
    <t>Замена кодового замка,установка затворок щеколд,тамбурные двери,остекление оконных створок,урезка оконных створок,закрытие оконных створок,закрытие подвальнных окон</t>
  </si>
  <si>
    <t>кв1</t>
  </si>
  <si>
    <t>код зам</t>
  </si>
  <si>
    <t>зат/щекол</t>
  </si>
  <si>
    <t>стекло</t>
  </si>
  <si>
    <t>штапик</t>
  </si>
  <si>
    <t>гвозди</t>
  </si>
  <si>
    <t>изопан</t>
  </si>
  <si>
    <t>пен мон</t>
  </si>
  <si>
    <t>Замена рубильника в ВРУ в доме</t>
  </si>
  <si>
    <t>СТ ДОМА</t>
  </si>
  <si>
    <t>НИССАН</t>
  </si>
  <si>
    <t>рубильн1250-400А</t>
  </si>
  <si>
    <t xml:space="preserve">Акт выполненых работ за  Декабрь 2022 год </t>
  </si>
  <si>
    <t>Перекрытие крана на стояке холодной воды туалете, отключение и слив титана, монтаж заглушек на врезке  для титана, запуск, проверка.</t>
  </si>
  <si>
    <t>кв 38</t>
  </si>
  <si>
    <t>фум лента</t>
  </si>
  <si>
    <t>Прочистка канализационного стояка в кухне и подвале. Проверка</t>
  </si>
  <si>
    <t>кв 17</t>
  </si>
  <si>
    <t>сборка и установка почтовых ящиков 12 кор (60 шт)</t>
  </si>
  <si>
    <t>ящики почтовые</t>
  </si>
  <si>
    <t>саморез</t>
  </si>
  <si>
    <t>сверло</t>
  </si>
  <si>
    <t>Ремонт эл патрогов. Установка и подключение новых светодтодных пенелей 5 шт. Их изоляция</t>
  </si>
  <si>
    <t>4 подьезд</t>
  </si>
  <si>
    <t>панели светодиодные</t>
  </si>
  <si>
    <t>изолента</t>
  </si>
  <si>
    <t>Полное обследование эл. Шитовых 1,2,3 подьезд. Установка и поддключение к сети розеток двойных накладных</t>
  </si>
  <si>
    <t>1,2,3, подьезд</t>
  </si>
  <si>
    <t>розетки</t>
  </si>
  <si>
    <t>провод</t>
  </si>
  <si>
    <t>Полное обследование эл освещения на предмет неисправности. Демонтаж и замена эл лампы.</t>
  </si>
  <si>
    <t>кв 54</t>
  </si>
  <si>
    <t>Полное обследование фото реле. Демонтаж неисправного фото реле. Установка и подключение нового , гермитизация соединения.</t>
  </si>
  <si>
    <t>вышка маленькая</t>
  </si>
  <si>
    <t>фото реле</t>
  </si>
  <si>
    <t>колодка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</si>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</sst>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0" fillId="0" borderId="2" xfId="0" applyNumberFormat="1" applyBorder="1" applyAlignment="1">
      <alignment wrapText="1"/>
    </xf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2" fontId="0" fillId="0" borderId="0" xfId="0" applyNumberFormat="1"/>
    <xf numFmtId="49" fontId="0" fillId="0" borderId="2" xfId="0" applyNumberFormat="1" applyBorder="1"/>
    <xf numFmtId="14" fontId="0" fillId="0" borderId="2" xfId="0" applyNumberFormat="1" applyFont="1" applyBorder="1"/>
    <xf numFmtId="0" fontId="3" fillId="0" borderId="2" xfId="0" applyFont="1" applyFill="1" applyBorder="1" applyAlignment="1">
      <alignment wrapText="1"/>
    </xf>
    <xf numFmtId="0" fontId="3" fillId="0" borderId="2" xfId="0" applyFont="1" applyBorder="1"/>
    <xf numFmtId="0" fontId="2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2" xfId="0" applyFont="1" applyBorder="1" applyAlignment="1"/>
    <xf numFmtId="0" fontId="2" fillId="0" borderId="1" xfId="0" applyFont="1" applyBorder="1" applyAlignment="1"/>
    <xf numFmtId="0" fontId="0" fillId="0" borderId="3" xfId="0" applyBorder="1" applyAlignment="1"/>
    <xf numFmtId="0" fontId="2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2AB4-25B3-47B3-BC56-B20A67E01D53}">
  <sheetPr>
    <tabColor rgb="FFFFFF00"/>
  </sheetPr>
  <dimension ref="A1:AD236"/>
  <sheetViews>
    <sheetView tabSelected="1" zoomScale="90" zoomScaleNormal="9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B38" sqref="B38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0.855468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4" t="s">
        <v>7</v>
      </c>
      <c r="G3" s="24" t="s">
        <v>8</v>
      </c>
      <c r="H3" s="26" t="s">
        <v>9</v>
      </c>
      <c r="I3" s="26"/>
      <c r="J3" s="26"/>
      <c r="K3" s="27"/>
      <c r="L3" s="26" t="s">
        <v>10</v>
      </c>
      <c r="M3" s="26"/>
      <c r="N3" s="26"/>
      <c r="O3" s="26" t="s">
        <v>11</v>
      </c>
      <c r="P3" s="26"/>
      <c r="Q3" s="26"/>
      <c r="R3" s="26"/>
    </row>
    <row r="4" spans="1:30" ht="25.5" x14ac:dyDescent="0.2">
      <c r="A4" s="29"/>
      <c r="B4" s="29"/>
      <c r="C4" s="29"/>
      <c r="D4" s="29"/>
      <c r="E4" s="29"/>
      <c r="F4" s="25"/>
      <c r="G4" s="25"/>
      <c r="H4" s="2" t="s">
        <v>12</v>
      </c>
      <c r="I4" s="3" t="s">
        <v>13</v>
      </c>
      <c r="J4" s="2" t="s">
        <v>14</v>
      </c>
      <c r="K4" s="28"/>
      <c r="L4" s="2" t="s">
        <v>12</v>
      </c>
      <c r="M4" s="2" t="s">
        <v>15</v>
      </c>
      <c r="N4" s="2" t="s">
        <v>14</v>
      </c>
      <c r="O4" s="3" t="s">
        <v>16</v>
      </c>
      <c r="P4" s="2" t="s">
        <v>12</v>
      </c>
      <c r="Q4" s="2" t="s">
        <v>15</v>
      </c>
      <c r="R4" s="2" t="s">
        <v>14</v>
      </c>
    </row>
    <row r="5" spans="1:30" ht="15.75" x14ac:dyDescent="0.25">
      <c r="A5" s="4"/>
      <c r="B5" s="5"/>
      <c r="C5" s="4"/>
      <c r="D5" s="5"/>
      <c r="E5" s="6" t="s">
        <v>17</v>
      </c>
      <c r="F5" s="4"/>
      <c r="G5" s="4"/>
      <c r="H5" s="7">
        <f>F5*G5</f>
        <v>0</v>
      </c>
      <c r="I5" s="7"/>
      <c r="J5" s="7">
        <f>H5*I5</f>
        <v>0</v>
      </c>
      <c r="K5" s="7"/>
      <c r="L5" s="7"/>
      <c r="M5" s="7"/>
      <c r="N5" s="7">
        <f>L5*M5</f>
        <v>0</v>
      </c>
      <c r="O5" s="7"/>
      <c r="P5" s="7"/>
      <c r="Q5" s="7"/>
      <c r="R5" s="7">
        <f>P5*Q5</f>
        <v>0</v>
      </c>
      <c r="S5" s="8"/>
    </row>
    <row r="6" spans="1:30" ht="15" x14ac:dyDescent="0.2">
      <c r="A6" s="4"/>
      <c r="B6" s="5"/>
      <c r="C6" s="4"/>
      <c r="D6" s="4"/>
      <c r="E6" s="9" t="s">
        <v>18</v>
      </c>
      <c r="F6" s="4"/>
      <c r="G6" s="4"/>
      <c r="H6" s="7">
        <f>F6*G6</f>
        <v>0</v>
      </c>
      <c r="I6" s="7"/>
      <c r="J6" s="7">
        <f>H6*I6</f>
        <v>0</v>
      </c>
      <c r="K6" s="7"/>
      <c r="L6" s="7"/>
      <c r="M6" s="7"/>
      <c r="N6" s="7">
        <f>L6*M6</f>
        <v>0</v>
      </c>
      <c r="O6" s="7"/>
      <c r="P6" s="7"/>
      <c r="Q6" s="7"/>
      <c r="R6" s="7">
        <f t="shared" ref="R6:R37" si="0">P6*Q6</f>
        <v>0</v>
      </c>
      <c r="S6" s="8"/>
    </row>
    <row r="7" spans="1:30" s="15" customFormat="1" ht="113.25" customHeight="1" x14ac:dyDescent="0.2">
      <c r="A7" s="4">
        <v>1</v>
      </c>
      <c r="B7" s="5" t="s">
        <v>19</v>
      </c>
      <c r="C7" s="10">
        <v>44783</v>
      </c>
      <c r="D7" s="4" t="s">
        <v>20</v>
      </c>
      <c r="E7" s="11" t="s">
        <v>21</v>
      </c>
      <c r="F7" s="4">
        <v>2</v>
      </c>
      <c r="G7" s="4">
        <v>2</v>
      </c>
      <c r="H7" s="7">
        <f>F7*G7</f>
        <v>4</v>
      </c>
      <c r="I7" s="7">
        <v>600</v>
      </c>
      <c r="J7" s="7">
        <f>H7*I7</f>
        <v>2400</v>
      </c>
      <c r="K7" s="7" t="s">
        <v>22</v>
      </c>
      <c r="L7" s="7">
        <v>0.5</v>
      </c>
      <c r="M7" s="7">
        <v>450</v>
      </c>
      <c r="N7" s="7">
        <f>L7*M7</f>
        <v>225</v>
      </c>
      <c r="O7" s="12" t="s">
        <v>23</v>
      </c>
      <c r="P7" s="7">
        <v>15</v>
      </c>
      <c r="Q7" s="7">
        <v>71</v>
      </c>
      <c r="R7" s="7">
        <f>P7*Q7</f>
        <v>1065</v>
      </c>
      <c r="S7" s="13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s="14" customFormat="1" ht="24.75" customHeight="1" x14ac:dyDescent="0.2">
      <c r="A8" s="4"/>
      <c r="B8" s="5"/>
      <c r="C8" s="10"/>
      <c r="D8" s="4"/>
      <c r="E8" s="11"/>
      <c r="F8" s="4"/>
      <c r="G8" s="4"/>
      <c r="H8" s="7"/>
      <c r="I8" s="7"/>
      <c r="J8" s="7"/>
      <c r="K8" s="7"/>
      <c r="L8" s="7"/>
      <c r="M8" s="7"/>
      <c r="N8" s="7"/>
      <c r="O8" s="12" t="s">
        <v>24</v>
      </c>
      <c r="P8" s="7">
        <v>2</v>
      </c>
      <c r="Q8" s="7">
        <v>268</v>
      </c>
      <c r="R8" s="7">
        <f t="shared" ref="R8:R14" si="1">P8*Q8</f>
        <v>536</v>
      </c>
      <c r="S8" s="13"/>
    </row>
    <row r="9" spans="1:30" s="14" customFormat="1" ht="24.75" customHeight="1" x14ac:dyDescent="0.2">
      <c r="A9" s="4"/>
      <c r="B9" s="5"/>
      <c r="C9" s="10"/>
      <c r="D9" s="4"/>
      <c r="E9" s="11"/>
      <c r="F9" s="4"/>
      <c r="G9" s="4"/>
      <c r="H9" s="7"/>
      <c r="I9" s="7"/>
      <c r="J9" s="7"/>
      <c r="K9" s="7"/>
      <c r="L9" s="7"/>
      <c r="M9" s="7"/>
      <c r="N9" s="7"/>
      <c r="O9" s="7" t="s">
        <v>25</v>
      </c>
      <c r="P9" s="7">
        <v>2</v>
      </c>
      <c r="Q9" s="7">
        <v>264</v>
      </c>
      <c r="R9" s="7">
        <f t="shared" si="1"/>
        <v>528</v>
      </c>
      <c r="S9" s="13"/>
    </row>
    <row r="10" spans="1:30" s="14" customFormat="1" ht="24.75" customHeight="1" x14ac:dyDescent="0.2">
      <c r="A10" s="4"/>
      <c r="B10" s="5"/>
      <c r="C10" s="10"/>
      <c r="D10" s="4"/>
      <c r="E10" s="11"/>
      <c r="F10" s="4"/>
      <c r="G10" s="4"/>
      <c r="H10" s="7"/>
      <c r="I10" s="7"/>
      <c r="J10" s="7"/>
      <c r="K10" s="7"/>
      <c r="L10" s="7"/>
      <c r="M10" s="7"/>
      <c r="N10" s="7"/>
      <c r="O10" s="7" t="s">
        <v>26</v>
      </c>
      <c r="P10" s="7">
        <v>2</v>
      </c>
      <c r="Q10" s="7">
        <v>247</v>
      </c>
      <c r="R10" s="7">
        <f t="shared" si="1"/>
        <v>494</v>
      </c>
      <c r="S10" s="13"/>
    </row>
    <row r="11" spans="1:30" s="14" customFormat="1" ht="24.75" customHeight="1" x14ac:dyDescent="0.2">
      <c r="A11" s="4"/>
      <c r="B11" s="5"/>
      <c r="C11" s="10"/>
      <c r="D11" s="4"/>
      <c r="E11" s="11"/>
      <c r="F11" s="4"/>
      <c r="G11" s="4"/>
      <c r="H11" s="7"/>
      <c r="I11" s="7"/>
      <c r="J11" s="7"/>
      <c r="K11" s="7"/>
      <c r="L11" s="7"/>
      <c r="M11" s="7"/>
      <c r="N11" s="7"/>
      <c r="O11" s="12" t="s">
        <v>27</v>
      </c>
      <c r="P11" s="7">
        <v>2</v>
      </c>
      <c r="Q11" s="7">
        <v>173</v>
      </c>
      <c r="R11" s="7">
        <f t="shared" si="1"/>
        <v>346</v>
      </c>
      <c r="S11" s="13"/>
    </row>
    <row r="12" spans="1:30" s="14" customFormat="1" ht="24.75" customHeight="1" x14ac:dyDescent="0.2">
      <c r="A12" s="4"/>
      <c r="B12" s="5"/>
      <c r="C12" s="10"/>
      <c r="D12" s="4"/>
      <c r="E12" s="11"/>
      <c r="F12" s="4"/>
      <c r="G12" s="4"/>
      <c r="H12" s="7"/>
      <c r="I12" s="7"/>
      <c r="J12" s="7"/>
      <c r="K12" s="7"/>
      <c r="L12" s="7"/>
      <c r="M12" s="7"/>
      <c r="N12" s="7"/>
      <c r="O12" s="7" t="s">
        <v>28</v>
      </c>
      <c r="P12" s="7">
        <v>2</v>
      </c>
      <c r="Q12" s="7">
        <v>80</v>
      </c>
      <c r="R12" s="7">
        <f t="shared" si="1"/>
        <v>160</v>
      </c>
      <c r="S12" s="13"/>
    </row>
    <row r="13" spans="1:30" s="14" customFormat="1" ht="24.75" customHeight="1" x14ac:dyDescent="0.2">
      <c r="A13" s="4"/>
      <c r="B13" s="5"/>
      <c r="C13" s="10"/>
      <c r="D13" s="4"/>
      <c r="E13" s="11"/>
      <c r="F13" s="4"/>
      <c r="G13" s="4"/>
      <c r="H13" s="7"/>
      <c r="I13" s="7"/>
      <c r="J13" s="7"/>
      <c r="K13" s="7"/>
      <c r="L13" s="7"/>
      <c r="M13" s="7"/>
      <c r="N13" s="7"/>
      <c r="O13" s="7" t="s">
        <v>29</v>
      </c>
      <c r="P13" s="7">
        <v>0.5</v>
      </c>
      <c r="Q13" s="7">
        <v>75</v>
      </c>
      <c r="R13" s="7">
        <f t="shared" si="1"/>
        <v>37.5</v>
      </c>
      <c r="S13" s="13"/>
    </row>
    <row r="14" spans="1:30" s="14" customFormat="1" ht="24.75" customHeight="1" x14ac:dyDescent="0.2">
      <c r="A14" s="4"/>
      <c r="B14" s="5"/>
      <c r="C14" s="10"/>
      <c r="D14" s="4"/>
      <c r="E14" s="11"/>
      <c r="F14" s="4"/>
      <c r="G14" s="4"/>
      <c r="H14" s="7"/>
      <c r="I14" s="7"/>
      <c r="J14" s="7"/>
      <c r="K14" s="7"/>
      <c r="L14" s="7"/>
      <c r="M14" s="7"/>
      <c r="N14" s="7"/>
      <c r="O14" s="7" t="s">
        <v>30</v>
      </c>
      <c r="P14" s="7">
        <v>4</v>
      </c>
      <c r="Q14" s="7">
        <v>339</v>
      </c>
      <c r="R14" s="7">
        <f t="shared" si="1"/>
        <v>1356</v>
      </c>
      <c r="S14" s="13"/>
    </row>
    <row r="15" spans="1:30" s="14" customFormat="1" ht="24.75" customHeight="1" x14ac:dyDescent="0.2">
      <c r="A15" s="4"/>
      <c r="B15" s="5"/>
      <c r="C15" s="10"/>
      <c r="D15" s="4"/>
      <c r="E15" s="11"/>
      <c r="F15" s="4"/>
      <c r="G15" s="4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3"/>
    </row>
    <row r="16" spans="1:30" s="14" customFormat="1" ht="82.5" customHeight="1" x14ac:dyDescent="0.2">
      <c r="A16" s="4">
        <v>2</v>
      </c>
      <c r="B16" s="5" t="s">
        <v>31</v>
      </c>
      <c r="C16" s="10">
        <v>44790</v>
      </c>
      <c r="D16" s="4" t="s">
        <v>20</v>
      </c>
      <c r="E16" s="11" t="s">
        <v>21</v>
      </c>
      <c r="F16" s="4">
        <v>1.5</v>
      </c>
      <c r="G16" s="4">
        <v>2</v>
      </c>
      <c r="H16" s="7">
        <f>F16*G16</f>
        <v>3</v>
      </c>
      <c r="I16" s="7">
        <v>600</v>
      </c>
      <c r="J16" s="7">
        <f>H16*I16</f>
        <v>1800</v>
      </c>
      <c r="K16" s="7" t="s">
        <v>22</v>
      </c>
      <c r="L16" s="7">
        <v>0.5</v>
      </c>
      <c r="M16" s="7">
        <v>450</v>
      </c>
      <c r="N16" s="7">
        <f>L16*M16</f>
        <v>225</v>
      </c>
      <c r="O16" s="12" t="s">
        <v>32</v>
      </c>
      <c r="P16" s="7">
        <v>1</v>
      </c>
      <c r="Q16" s="7">
        <v>160</v>
      </c>
      <c r="R16" s="7">
        <f t="shared" ref="R16:R18" si="2">P16*Q16</f>
        <v>160</v>
      </c>
      <c r="S16" s="13"/>
    </row>
    <row r="17" spans="1:19" s="14" customFormat="1" ht="24.75" customHeight="1" x14ac:dyDescent="0.2">
      <c r="A17" s="4"/>
      <c r="B17" s="5"/>
      <c r="C17" s="10"/>
      <c r="D17" s="4"/>
      <c r="E17" s="11"/>
      <c r="F17" s="4"/>
      <c r="G17" s="4"/>
      <c r="H17" s="7"/>
      <c r="I17" s="7"/>
      <c r="J17" s="7"/>
      <c r="K17" s="7"/>
      <c r="L17" s="7"/>
      <c r="M17" s="7"/>
      <c r="N17" s="7"/>
      <c r="O17" s="12" t="s">
        <v>33</v>
      </c>
      <c r="P17" s="7">
        <v>4</v>
      </c>
      <c r="Q17" s="7">
        <v>239</v>
      </c>
      <c r="R17" s="7">
        <f t="shared" si="2"/>
        <v>956</v>
      </c>
      <c r="S17" s="13"/>
    </row>
    <row r="18" spans="1:19" s="14" customFormat="1" ht="24.75" customHeight="1" x14ac:dyDescent="0.2">
      <c r="A18" s="4"/>
      <c r="B18" s="5"/>
      <c r="C18" s="10"/>
      <c r="D18" s="4"/>
      <c r="E18" s="11"/>
      <c r="F18" s="4"/>
      <c r="G18" s="4"/>
      <c r="H18" s="7"/>
      <c r="I18" s="7"/>
      <c r="J18" s="7"/>
      <c r="K18" s="7"/>
      <c r="L18" s="7"/>
      <c r="M18" s="7"/>
      <c r="N18" s="7"/>
      <c r="O18" s="12" t="s">
        <v>34</v>
      </c>
      <c r="P18" s="7">
        <v>1</v>
      </c>
      <c r="Q18" s="7">
        <v>260</v>
      </c>
      <c r="R18" s="7">
        <f t="shared" si="2"/>
        <v>260</v>
      </c>
      <c r="S18" s="13"/>
    </row>
    <row r="19" spans="1:19" s="14" customFormat="1" ht="24.75" customHeight="1" x14ac:dyDescent="0.2">
      <c r="A19" s="4"/>
      <c r="B19" s="5"/>
      <c r="C19" s="10"/>
      <c r="D19" s="4"/>
      <c r="E19" s="11"/>
      <c r="F19" s="4"/>
      <c r="G19" s="4"/>
      <c r="H19" s="7"/>
      <c r="I19" s="7"/>
      <c r="J19" s="7"/>
      <c r="K19" s="7"/>
      <c r="L19" s="7"/>
      <c r="M19" s="7"/>
      <c r="N19" s="7"/>
      <c r="O19" s="7" t="s">
        <v>35</v>
      </c>
      <c r="P19" s="7">
        <v>1</v>
      </c>
      <c r="Q19" s="7">
        <v>68</v>
      </c>
      <c r="R19" s="7">
        <f>P19*Q19</f>
        <v>68</v>
      </c>
      <c r="S19" s="13"/>
    </row>
    <row r="20" spans="1:19" s="14" customFormat="1" ht="24.75" customHeight="1" x14ac:dyDescent="0.2">
      <c r="A20" s="4"/>
      <c r="B20" s="5"/>
      <c r="C20" s="10"/>
      <c r="D20" s="4"/>
      <c r="E20" s="11"/>
      <c r="F20" s="4"/>
      <c r="G20" s="4"/>
      <c r="H20" s="7"/>
      <c r="I20" s="7"/>
      <c r="J20" s="7"/>
      <c r="K20" s="7"/>
      <c r="L20" s="7"/>
      <c r="M20" s="7"/>
      <c r="N20" s="7"/>
      <c r="O20" s="7" t="s">
        <v>36</v>
      </c>
      <c r="P20" s="7">
        <v>1</v>
      </c>
      <c r="Q20" s="7">
        <v>75</v>
      </c>
      <c r="R20" s="7">
        <f>P20*Q20</f>
        <v>75</v>
      </c>
      <c r="S20" s="13"/>
    </row>
    <row r="21" spans="1:19" s="14" customFormat="1" ht="24.75" customHeight="1" x14ac:dyDescent="0.2">
      <c r="A21" s="4"/>
      <c r="B21" s="5"/>
      <c r="C21" s="10"/>
      <c r="D21" s="4"/>
      <c r="E21" s="11"/>
      <c r="F21" s="4"/>
      <c r="G21" s="4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13"/>
    </row>
    <row r="22" spans="1:19" s="14" customFormat="1" ht="102" customHeight="1" x14ac:dyDescent="0.2">
      <c r="A22" s="4">
        <v>3</v>
      </c>
      <c r="B22" s="5" t="s">
        <v>37</v>
      </c>
      <c r="C22" s="10">
        <v>44792</v>
      </c>
      <c r="D22" s="4" t="s">
        <v>38</v>
      </c>
      <c r="E22" s="11" t="s">
        <v>39</v>
      </c>
      <c r="F22" s="4">
        <v>1</v>
      </c>
      <c r="G22" s="4">
        <v>1</v>
      </c>
      <c r="H22" s="7">
        <f>F22*G22</f>
        <v>1</v>
      </c>
      <c r="I22" s="7">
        <v>600</v>
      </c>
      <c r="J22" s="7">
        <f>H22*I22</f>
        <v>600</v>
      </c>
      <c r="K22" s="7" t="s">
        <v>22</v>
      </c>
      <c r="L22" s="7">
        <v>0.5</v>
      </c>
      <c r="M22" s="7">
        <v>450</v>
      </c>
      <c r="N22" s="7">
        <f>L22*M22</f>
        <v>225</v>
      </c>
      <c r="O22" s="7" t="s">
        <v>40</v>
      </c>
      <c r="P22" s="7">
        <v>1</v>
      </c>
      <c r="Q22" s="7">
        <v>264</v>
      </c>
      <c r="R22" s="7">
        <f>P22*Q22</f>
        <v>264</v>
      </c>
      <c r="S22" s="13"/>
    </row>
    <row r="23" spans="1:19" s="14" customFormat="1" ht="22.5" customHeight="1" x14ac:dyDescent="0.2">
      <c r="A23" s="4"/>
      <c r="B23" s="5">
        <v>75</v>
      </c>
      <c r="C23" s="10"/>
      <c r="D23" s="4"/>
      <c r="E23" s="11"/>
      <c r="F23" s="4"/>
      <c r="G23" s="4"/>
      <c r="H23" s="7"/>
      <c r="I23" s="7"/>
      <c r="J23" s="7"/>
      <c r="K23" s="7"/>
      <c r="L23" s="7"/>
      <c r="M23" s="7"/>
      <c r="N23" s="7"/>
      <c r="O23" s="7" t="s">
        <v>36</v>
      </c>
      <c r="P23" s="7">
        <v>0.1</v>
      </c>
      <c r="Q23" s="7">
        <v>75</v>
      </c>
      <c r="R23" s="7">
        <f>P23*Q23</f>
        <v>7.5</v>
      </c>
      <c r="S23" s="13"/>
    </row>
    <row r="24" spans="1:19" s="14" customFormat="1" ht="22.5" customHeight="1" x14ac:dyDescent="0.2">
      <c r="A24" s="4"/>
      <c r="B24" s="5"/>
      <c r="C24" s="10"/>
      <c r="D24" s="4"/>
      <c r="E24" s="11"/>
      <c r="F24" s="4"/>
      <c r="G24" s="4"/>
      <c r="H24" s="7"/>
      <c r="I24" s="7"/>
      <c r="J24" s="7"/>
      <c r="K24" s="7"/>
      <c r="L24" s="7"/>
      <c r="M24" s="7"/>
      <c r="N24" s="7"/>
      <c r="O24" s="7"/>
      <c r="P24" s="7"/>
      <c r="Q24" s="7"/>
      <c r="R24" s="7">
        <f t="shared" ref="R24:R35" si="3">P24*Q24</f>
        <v>0</v>
      </c>
      <c r="S24" s="13"/>
    </row>
    <row r="25" spans="1:19" s="14" customFormat="1" ht="89.25" customHeight="1" x14ac:dyDescent="0.2">
      <c r="A25" s="4">
        <v>4</v>
      </c>
      <c r="B25" s="5" t="s">
        <v>41</v>
      </c>
      <c r="C25" s="10">
        <v>44797</v>
      </c>
      <c r="D25" s="4" t="s">
        <v>20</v>
      </c>
      <c r="E25" s="11" t="s">
        <v>42</v>
      </c>
      <c r="F25" s="4">
        <v>2.5</v>
      </c>
      <c r="G25" s="4">
        <v>2</v>
      </c>
      <c r="H25" s="7">
        <f>F25*G25</f>
        <v>5</v>
      </c>
      <c r="I25" s="7">
        <v>600</v>
      </c>
      <c r="J25" s="7">
        <f>H25*I25</f>
        <v>3000</v>
      </c>
      <c r="K25" s="7" t="s">
        <v>22</v>
      </c>
      <c r="L25" s="7">
        <v>0.5</v>
      </c>
      <c r="M25" s="7">
        <v>450</v>
      </c>
      <c r="N25" s="7">
        <f>L25*M25</f>
        <v>225</v>
      </c>
      <c r="O25" s="12" t="s">
        <v>43</v>
      </c>
      <c r="P25" s="7">
        <v>4</v>
      </c>
      <c r="Q25" s="7">
        <v>140</v>
      </c>
      <c r="R25" s="7">
        <f t="shared" si="3"/>
        <v>560</v>
      </c>
      <c r="S25" s="13"/>
    </row>
    <row r="26" spans="1:19" s="14" customFormat="1" ht="22.5" customHeight="1" x14ac:dyDescent="0.2">
      <c r="A26" s="4"/>
      <c r="B26" s="5"/>
      <c r="C26" s="10"/>
      <c r="D26" s="4"/>
      <c r="E26" s="11"/>
      <c r="F26" s="4"/>
      <c r="G26" s="4"/>
      <c r="H26" s="7"/>
      <c r="I26" s="7"/>
      <c r="J26" s="7"/>
      <c r="K26" s="7"/>
      <c r="L26" s="7"/>
      <c r="M26" s="7"/>
      <c r="N26" s="7"/>
      <c r="O26" s="12" t="s">
        <v>44</v>
      </c>
      <c r="P26" s="7">
        <v>2</v>
      </c>
      <c r="Q26" s="7">
        <v>139</v>
      </c>
      <c r="R26" s="7">
        <f t="shared" si="3"/>
        <v>278</v>
      </c>
      <c r="S26" s="13"/>
    </row>
    <row r="27" spans="1:19" s="14" customFormat="1" ht="22.5" customHeight="1" x14ac:dyDescent="0.2">
      <c r="A27" s="4"/>
      <c r="B27" s="5"/>
      <c r="C27" s="10"/>
      <c r="D27" s="4"/>
      <c r="E27" s="11"/>
      <c r="F27" s="4"/>
      <c r="G27" s="4"/>
      <c r="H27" s="7"/>
      <c r="I27" s="7"/>
      <c r="J27" s="7"/>
      <c r="K27" s="7"/>
      <c r="L27" s="7"/>
      <c r="M27" s="7"/>
      <c r="N27" s="7"/>
      <c r="O27" s="12" t="s">
        <v>45</v>
      </c>
      <c r="P27" s="7">
        <v>4</v>
      </c>
      <c r="Q27" s="7">
        <v>14.69</v>
      </c>
      <c r="R27" s="7">
        <f t="shared" si="3"/>
        <v>58.76</v>
      </c>
      <c r="S27" s="13"/>
    </row>
    <row r="28" spans="1:19" s="14" customFormat="1" ht="22.5" customHeight="1" x14ac:dyDescent="0.2">
      <c r="A28" s="4"/>
      <c r="B28" s="5"/>
      <c r="C28" s="10"/>
      <c r="D28" s="4"/>
      <c r="E28" s="11"/>
      <c r="F28" s="4"/>
      <c r="G28" s="4"/>
      <c r="H28" s="7"/>
      <c r="I28" s="7"/>
      <c r="J28" s="7"/>
      <c r="K28" s="7"/>
      <c r="L28" s="7"/>
      <c r="M28" s="7"/>
      <c r="N28" s="7"/>
      <c r="O28" s="7" t="s">
        <v>46</v>
      </c>
      <c r="P28" s="7">
        <v>2</v>
      </c>
      <c r="Q28" s="7">
        <v>92.5</v>
      </c>
      <c r="R28" s="7">
        <f t="shared" si="3"/>
        <v>185</v>
      </c>
      <c r="S28" s="13"/>
    </row>
    <row r="29" spans="1:19" s="14" customFormat="1" ht="22.5" customHeight="1" x14ac:dyDescent="0.2">
      <c r="A29" s="4"/>
      <c r="B29" s="5"/>
      <c r="C29" s="10"/>
      <c r="D29" s="4"/>
      <c r="E29" s="11"/>
      <c r="F29" s="4"/>
      <c r="G29" s="4"/>
      <c r="H29" s="7"/>
      <c r="I29" s="7"/>
      <c r="J29" s="7"/>
      <c r="K29" s="7"/>
      <c r="L29" s="7"/>
      <c r="M29" s="7"/>
      <c r="N29" s="7"/>
      <c r="O29" s="7" t="s">
        <v>47</v>
      </c>
      <c r="P29" s="7">
        <v>0.1</v>
      </c>
      <c r="Q29" s="7">
        <v>47.5</v>
      </c>
      <c r="R29" s="7">
        <f t="shared" si="3"/>
        <v>4.75</v>
      </c>
      <c r="S29" s="13"/>
    </row>
    <row r="30" spans="1:19" s="14" customFormat="1" ht="21.75" customHeight="1" x14ac:dyDescent="0.2">
      <c r="A30" s="4"/>
      <c r="B30" s="5"/>
      <c r="C30" s="10"/>
      <c r="D30" s="4"/>
      <c r="E30" s="11"/>
      <c r="F30" s="4"/>
      <c r="G30" s="4"/>
      <c r="H30" s="7"/>
      <c r="I30" s="7"/>
      <c r="J30" s="7"/>
      <c r="K30" s="7"/>
      <c r="L30" s="7"/>
      <c r="M30" s="7"/>
      <c r="N30" s="7"/>
      <c r="O30" s="7" t="s">
        <v>36</v>
      </c>
      <c r="P30" s="7">
        <v>0.4</v>
      </c>
      <c r="Q30" s="7">
        <v>75</v>
      </c>
      <c r="R30" s="7">
        <f t="shared" si="3"/>
        <v>30</v>
      </c>
      <c r="S30" s="13"/>
    </row>
    <row r="31" spans="1:19" s="14" customFormat="1" ht="21.75" customHeight="1" x14ac:dyDescent="0.2">
      <c r="A31" s="4"/>
      <c r="B31" s="5"/>
      <c r="C31" s="10"/>
      <c r="D31" s="4"/>
      <c r="E31" s="11"/>
      <c r="F31" s="4"/>
      <c r="G31" s="4"/>
      <c r="H31" s="7"/>
      <c r="I31" s="7"/>
      <c r="J31" s="7"/>
      <c r="K31" s="7"/>
      <c r="L31" s="7"/>
      <c r="M31" s="7"/>
      <c r="N31" s="7"/>
      <c r="O31" s="7" t="s">
        <v>35</v>
      </c>
      <c r="P31" s="7">
        <v>1</v>
      </c>
      <c r="Q31" s="7">
        <v>68</v>
      </c>
      <c r="R31" s="7">
        <f t="shared" si="3"/>
        <v>68</v>
      </c>
      <c r="S31" s="13"/>
    </row>
    <row r="32" spans="1:19" s="14" customFormat="1" ht="21.75" customHeight="1" x14ac:dyDescent="0.2">
      <c r="A32" s="4"/>
      <c r="B32" s="5"/>
      <c r="C32" s="10"/>
      <c r="D32" s="4"/>
      <c r="E32" s="11"/>
      <c r="F32" s="4"/>
      <c r="G32" s="4"/>
      <c r="H32" s="7"/>
      <c r="I32" s="7"/>
      <c r="J32" s="7"/>
      <c r="K32" s="7"/>
      <c r="L32" s="7"/>
      <c r="M32" s="7"/>
      <c r="N32" s="7"/>
      <c r="O32" s="7"/>
      <c r="P32" s="7"/>
      <c r="Q32" s="7"/>
      <c r="R32" s="7">
        <f t="shared" si="3"/>
        <v>0</v>
      </c>
      <c r="S32" s="13"/>
    </row>
    <row r="33" spans="1:30" s="14" customFormat="1" ht="75.75" customHeight="1" x14ac:dyDescent="0.2">
      <c r="A33" s="4">
        <v>5</v>
      </c>
      <c r="B33" s="5" t="s">
        <v>48</v>
      </c>
      <c r="C33" s="10">
        <v>44801</v>
      </c>
      <c r="D33" s="4" t="s">
        <v>20</v>
      </c>
      <c r="E33" s="11" t="s">
        <v>49</v>
      </c>
      <c r="F33" s="4">
        <v>1.5</v>
      </c>
      <c r="G33" s="4">
        <v>1</v>
      </c>
      <c r="H33" s="7">
        <f>F33*G33</f>
        <v>1.5</v>
      </c>
      <c r="I33" s="7">
        <v>600</v>
      </c>
      <c r="J33" s="7">
        <f>H33*I33</f>
        <v>900</v>
      </c>
      <c r="K33" s="7" t="s">
        <v>22</v>
      </c>
      <c r="L33" s="7">
        <v>0.5</v>
      </c>
      <c r="M33" s="7">
        <v>450</v>
      </c>
      <c r="N33" s="7">
        <f>L33*M33</f>
        <v>225</v>
      </c>
      <c r="O33" s="7" t="s">
        <v>26</v>
      </c>
      <c r="P33" s="7">
        <v>1</v>
      </c>
      <c r="Q33" s="7">
        <v>246</v>
      </c>
      <c r="R33" s="7">
        <f t="shared" si="3"/>
        <v>246</v>
      </c>
      <c r="S33" s="13"/>
    </row>
    <row r="34" spans="1:30" s="14" customFormat="1" ht="22.5" customHeight="1" x14ac:dyDescent="0.2">
      <c r="A34" s="4"/>
      <c r="B34" s="5"/>
      <c r="C34" s="10"/>
      <c r="D34" s="4"/>
      <c r="E34" s="11"/>
      <c r="F34" s="4">
        <v>0.5</v>
      </c>
      <c r="G34" s="4">
        <v>1</v>
      </c>
      <c r="H34" s="7">
        <f>F34*G34</f>
        <v>0.5</v>
      </c>
      <c r="I34" s="7">
        <v>600</v>
      </c>
      <c r="J34" s="7">
        <f>H34*I34</f>
        <v>300</v>
      </c>
      <c r="K34" s="7"/>
      <c r="L34" s="7"/>
      <c r="M34" s="7"/>
      <c r="N34" s="7"/>
      <c r="O34" s="7" t="s">
        <v>29</v>
      </c>
      <c r="P34" s="7">
        <v>0.1</v>
      </c>
      <c r="Q34" s="7">
        <v>75</v>
      </c>
      <c r="R34" s="7">
        <f t="shared" si="3"/>
        <v>7.5</v>
      </c>
      <c r="S34" s="13"/>
    </row>
    <row r="35" spans="1:30" s="14" customFormat="1" ht="22.5" customHeight="1" x14ac:dyDescent="0.2">
      <c r="A35" s="4"/>
      <c r="B35" s="5"/>
      <c r="C35" s="10"/>
      <c r="D35" s="4"/>
      <c r="E35" s="11"/>
      <c r="F35" s="4"/>
      <c r="G35" s="4"/>
      <c r="H35" s="7"/>
      <c r="I35" s="7"/>
      <c r="J35" s="7"/>
      <c r="K35" s="7"/>
      <c r="L35" s="7"/>
      <c r="M35" s="7"/>
      <c r="N35" s="7"/>
      <c r="O35" s="7"/>
      <c r="P35" s="7"/>
      <c r="Q35" s="7"/>
      <c r="R35" s="7">
        <f t="shared" si="3"/>
        <v>0</v>
      </c>
      <c r="S35" s="13"/>
    </row>
    <row r="36" spans="1:30" s="14" customFormat="1" ht="37.5" customHeight="1" x14ac:dyDescent="0.2">
      <c r="A36" s="4">
        <v>6</v>
      </c>
      <c r="B36" s="5" t="s">
        <v>50</v>
      </c>
      <c r="C36" s="10"/>
      <c r="D36" s="4"/>
      <c r="E36" s="11"/>
      <c r="F36" s="4"/>
      <c r="G36" s="4"/>
      <c r="H36" s="7"/>
      <c r="I36" s="7"/>
      <c r="J36" s="7"/>
      <c r="K36" s="7"/>
      <c r="L36" s="7"/>
      <c r="M36" s="7"/>
      <c r="N36" s="7"/>
      <c r="O36" s="7"/>
      <c r="P36" s="7"/>
      <c r="Q36" s="7"/>
      <c r="R36" s="7">
        <v>29000</v>
      </c>
      <c r="S36" s="13"/>
    </row>
    <row r="37" spans="1:30" x14ac:dyDescent="0.2">
      <c r="A37" s="4"/>
      <c r="B37" s="5"/>
      <c r="C37" s="4"/>
      <c r="D37" s="4"/>
      <c r="E37" s="4"/>
      <c r="F37" s="4"/>
      <c r="G37" s="4"/>
      <c r="H37" s="7">
        <f>F37*G37</f>
        <v>0</v>
      </c>
      <c r="I37" s="7"/>
      <c r="J37" s="7">
        <f>H37*I37</f>
        <v>0</v>
      </c>
      <c r="K37" s="7"/>
      <c r="L37" s="7"/>
      <c r="M37" s="7"/>
      <c r="N37" s="7">
        <f>L37*M37</f>
        <v>0</v>
      </c>
      <c r="O37" s="7"/>
      <c r="P37" s="7"/>
      <c r="Q37" s="7"/>
      <c r="R37" s="7">
        <f t="shared" si="0"/>
        <v>0</v>
      </c>
      <c r="S37" s="13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0" ht="81.75" customHeight="1" x14ac:dyDescent="0.2">
      <c r="A38" s="4">
        <v>7</v>
      </c>
      <c r="B38" s="5" t="s">
        <v>51</v>
      </c>
      <c r="C38" s="4"/>
      <c r="D38" s="4"/>
      <c r="E38" s="4"/>
      <c r="F38" s="4"/>
      <c r="G38" s="4"/>
      <c r="H38" s="7"/>
      <c r="I38" s="7"/>
      <c r="J38" s="7"/>
      <c r="K38" s="7"/>
      <c r="L38" s="7"/>
      <c r="M38" s="7"/>
      <c r="N38" s="7"/>
      <c r="O38" s="7"/>
      <c r="P38" s="7"/>
      <c r="Q38" s="7"/>
      <c r="R38" s="7">
        <v>50000</v>
      </c>
      <c r="S38" s="13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0" x14ac:dyDescent="0.2">
      <c r="A39" s="4"/>
      <c r="B39" s="5"/>
      <c r="C39" s="4"/>
      <c r="D39" s="4"/>
      <c r="E39" s="4"/>
      <c r="F39" s="4"/>
      <c r="G39" s="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13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0" x14ac:dyDescent="0.2">
      <c r="A40" s="4"/>
      <c r="B40" s="5"/>
      <c r="C40" s="4"/>
      <c r="D40" s="4"/>
      <c r="E40" s="16" t="s">
        <v>52</v>
      </c>
      <c r="F40" s="4"/>
      <c r="G40" s="4"/>
      <c r="H40" s="17">
        <f>SUM(H5:H37)</f>
        <v>15</v>
      </c>
      <c r="I40" s="7"/>
      <c r="J40" s="17">
        <f>SUM(J5:J37)</f>
        <v>9000</v>
      </c>
      <c r="K40" s="7"/>
      <c r="L40" s="17">
        <f>SUM(L5:L37)</f>
        <v>2.5</v>
      </c>
      <c r="M40" s="7"/>
      <c r="N40" s="17">
        <f>SUM(N5:N37)</f>
        <v>1125</v>
      </c>
      <c r="O40" s="7"/>
      <c r="P40" s="7"/>
      <c r="Q40" s="7"/>
      <c r="R40" s="17">
        <f>SUM(R5:R38)</f>
        <v>86751.010000000009</v>
      </c>
      <c r="S40" s="8">
        <f>J40+N40+R40</f>
        <v>96876.010000000009</v>
      </c>
      <c r="T40" t="s">
        <v>0</v>
      </c>
    </row>
    <row r="41" spans="1:30" ht="28.5" customHeight="1" x14ac:dyDescent="0.2">
      <c r="A41" s="4" t="s">
        <v>0</v>
      </c>
      <c r="B41" s="5"/>
      <c r="C41" s="4"/>
      <c r="D41" s="4"/>
      <c r="E41" s="9" t="s">
        <v>53</v>
      </c>
      <c r="F41" s="4"/>
      <c r="G41" s="4"/>
      <c r="H41" s="7">
        <f>F41*G41</f>
        <v>0</v>
      </c>
      <c r="I41" s="7"/>
      <c r="J41" s="7">
        <f>H41*I41</f>
        <v>0</v>
      </c>
      <c r="K41" s="7"/>
      <c r="L41" s="7"/>
      <c r="M41" s="7"/>
      <c r="N41" s="7">
        <f>L41*M41</f>
        <v>0</v>
      </c>
      <c r="O41" s="7"/>
      <c r="P41" s="7"/>
      <c r="Q41" s="7"/>
      <c r="R41" s="7">
        <f>P41</f>
        <v>0</v>
      </c>
      <c r="S41" s="18"/>
    </row>
    <row r="42" spans="1:30" ht="48" customHeight="1" x14ac:dyDescent="0.2">
      <c r="A42" s="4"/>
      <c r="B42" s="5"/>
      <c r="C42" s="10"/>
      <c r="D42" s="4"/>
      <c r="E42" s="9"/>
      <c r="F42" s="4"/>
      <c r="G42" s="4"/>
      <c r="H42" s="7">
        <f t="shared" ref="H42:H44" si="4">F42*G42</f>
        <v>0</v>
      </c>
      <c r="I42" s="7"/>
      <c r="J42" s="7">
        <f>H42*I42</f>
        <v>0</v>
      </c>
      <c r="K42" s="7"/>
      <c r="L42" s="7"/>
      <c r="M42" s="7"/>
      <c r="N42" s="7">
        <f t="shared" ref="N42:N43" si="5">L42*M42</f>
        <v>0</v>
      </c>
      <c r="O42" s="7"/>
      <c r="P42" s="7"/>
      <c r="Q42" s="7"/>
      <c r="R42" s="7">
        <f>P42*Q42</f>
        <v>0</v>
      </c>
      <c r="S42" s="18"/>
    </row>
    <row r="43" spans="1:30" ht="15" x14ac:dyDescent="0.2">
      <c r="A43" s="4"/>
      <c r="B43" s="5"/>
      <c r="C43" s="4"/>
      <c r="D43" s="4"/>
      <c r="E43" s="9"/>
      <c r="F43" s="4"/>
      <c r="G43" s="4"/>
      <c r="H43" s="7">
        <f t="shared" si="4"/>
        <v>0</v>
      </c>
      <c r="I43" s="7"/>
      <c r="J43" s="7">
        <f t="shared" ref="J43:J44" si="6">H43*I43</f>
        <v>0</v>
      </c>
      <c r="K43" s="7"/>
      <c r="L43" s="7"/>
      <c r="M43" s="7"/>
      <c r="N43" s="7">
        <f t="shared" si="5"/>
        <v>0</v>
      </c>
      <c r="O43" s="7"/>
      <c r="P43" s="7"/>
      <c r="Q43" s="7"/>
      <c r="R43" s="7">
        <f t="shared" ref="R43:R44" si="7">P43*Q43</f>
        <v>0</v>
      </c>
      <c r="S43" s="18"/>
    </row>
    <row r="44" spans="1:30" x14ac:dyDescent="0.2">
      <c r="A44" s="4"/>
      <c r="B44" s="5"/>
      <c r="C44" s="4"/>
      <c r="D44" s="4"/>
      <c r="E44" s="4"/>
      <c r="F44" s="4"/>
      <c r="G44" s="4"/>
      <c r="H44" s="7">
        <f t="shared" si="4"/>
        <v>0</v>
      </c>
      <c r="I44" s="7"/>
      <c r="J44" s="7">
        <f t="shared" si="6"/>
        <v>0</v>
      </c>
      <c r="K44" s="7"/>
      <c r="L44" s="7"/>
      <c r="M44" s="7"/>
      <c r="N44" s="7">
        <f>L44*M44</f>
        <v>0</v>
      </c>
      <c r="O44" s="7"/>
      <c r="P44" s="7"/>
      <c r="Q44" s="7"/>
      <c r="R44" s="7">
        <f t="shared" si="7"/>
        <v>0</v>
      </c>
      <c r="S44" s="8"/>
    </row>
    <row r="45" spans="1:30" x14ac:dyDescent="0.2">
      <c r="A45" s="4"/>
      <c r="B45" s="5"/>
      <c r="C45" s="4"/>
      <c r="D45" s="4"/>
      <c r="E45" s="16" t="s">
        <v>52</v>
      </c>
      <c r="F45" s="4"/>
      <c r="G45" s="4"/>
      <c r="H45" s="17">
        <f>SUM(H41:H44)</f>
        <v>0</v>
      </c>
      <c r="I45" s="7"/>
      <c r="J45" s="17">
        <f>SUM(J41:J44)</f>
        <v>0</v>
      </c>
      <c r="K45" s="7"/>
      <c r="L45" s="17">
        <f>SUM(L41:L44)</f>
        <v>0</v>
      </c>
      <c r="M45" s="7"/>
      <c r="N45" s="17">
        <f>SUM(N41:N44)</f>
        <v>0</v>
      </c>
      <c r="O45" s="7"/>
      <c r="P45" s="7"/>
      <c r="Q45" s="7"/>
      <c r="R45" s="17">
        <f>SUM(R41:R44)</f>
        <v>0</v>
      </c>
      <c r="S45" s="8">
        <f>J45+N45+R45</f>
        <v>0</v>
      </c>
    </row>
    <row r="46" spans="1:30" ht="21.75" customHeight="1" x14ac:dyDescent="0.2">
      <c r="A46" s="4"/>
      <c r="B46" s="5"/>
      <c r="C46" s="4"/>
      <c r="D46" s="4"/>
      <c r="E46" s="9" t="s">
        <v>54</v>
      </c>
      <c r="F46" s="4"/>
      <c r="G46" s="4"/>
      <c r="H46" s="7">
        <f>F46*G46</f>
        <v>0</v>
      </c>
      <c r="I46" s="7"/>
      <c r="J46" s="7">
        <f>H46*I46</f>
        <v>0</v>
      </c>
      <c r="K46" s="7"/>
      <c r="L46" s="7"/>
      <c r="M46" s="7"/>
      <c r="N46" s="7">
        <f>L46*M46</f>
        <v>0</v>
      </c>
      <c r="O46" s="7"/>
      <c r="P46" s="7"/>
      <c r="Q46" s="7"/>
      <c r="R46" s="7">
        <f>P46*Q46</f>
        <v>0</v>
      </c>
      <c r="S46" s="18"/>
    </row>
    <row r="47" spans="1:30" ht="77.25" customHeight="1" x14ac:dyDescent="0.2">
      <c r="A47" s="4">
        <v>1</v>
      </c>
      <c r="B47" s="5" t="s">
        <v>55</v>
      </c>
      <c r="C47" s="10">
        <v>44784</v>
      </c>
      <c r="D47" s="4">
        <v>281</v>
      </c>
      <c r="E47" s="9" t="s">
        <v>56</v>
      </c>
      <c r="F47" s="4">
        <v>1</v>
      </c>
      <c r="G47" s="4">
        <v>1</v>
      </c>
      <c r="H47" s="7">
        <f>F47*G47</f>
        <v>1</v>
      </c>
      <c r="I47" s="7">
        <v>600</v>
      </c>
      <c r="J47" s="7">
        <f>H47*I47</f>
        <v>600</v>
      </c>
      <c r="K47" s="7" t="s">
        <v>22</v>
      </c>
      <c r="L47" s="7">
        <v>0.5</v>
      </c>
      <c r="M47" s="7">
        <v>450</v>
      </c>
      <c r="N47" s="7">
        <f>L47*M47</f>
        <v>225</v>
      </c>
      <c r="O47" s="7"/>
      <c r="P47" s="7"/>
      <c r="Q47" s="7"/>
      <c r="R47" s="7"/>
      <c r="S47" s="18"/>
    </row>
    <row r="48" spans="1:30" ht="15" x14ac:dyDescent="0.2">
      <c r="A48" s="4"/>
      <c r="B48" s="5"/>
      <c r="C48" s="10"/>
      <c r="D48" s="4"/>
      <c r="E48" s="9"/>
      <c r="F48" s="4"/>
      <c r="G48" s="4"/>
      <c r="H48" s="7">
        <f>F48*G48</f>
        <v>0</v>
      </c>
      <c r="I48" s="7"/>
      <c r="J48" s="7">
        <f t="shared" ref="J48:J49" si="8">H48*I48</f>
        <v>0</v>
      </c>
      <c r="K48" s="7"/>
      <c r="L48" s="7"/>
      <c r="M48" s="7"/>
      <c r="N48" s="7">
        <f>L48*M48</f>
        <v>0</v>
      </c>
      <c r="O48" s="7"/>
      <c r="P48" s="7"/>
      <c r="Q48" s="7"/>
      <c r="R48" s="7">
        <f t="shared" ref="R48:R49" si="9">P48*Q48</f>
        <v>0</v>
      </c>
      <c r="S48" s="18"/>
    </row>
    <row r="49" spans="1:19" x14ac:dyDescent="0.2">
      <c r="A49" s="4"/>
      <c r="B49" s="5"/>
      <c r="C49" s="4"/>
      <c r="D49" s="4"/>
      <c r="E49" s="4"/>
      <c r="F49" s="4"/>
      <c r="G49" s="4"/>
      <c r="H49" s="7">
        <f>F49*G49</f>
        <v>0</v>
      </c>
      <c r="I49" s="7"/>
      <c r="J49" s="7">
        <f t="shared" si="8"/>
        <v>0</v>
      </c>
      <c r="K49" s="7"/>
      <c r="L49" s="7"/>
      <c r="M49" s="7"/>
      <c r="N49" s="7">
        <f>L49*M49</f>
        <v>0</v>
      </c>
      <c r="O49" s="7"/>
      <c r="P49" s="7"/>
      <c r="Q49" s="7"/>
      <c r="R49" s="7">
        <f t="shared" si="9"/>
        <v>0</v>
      </c>
      <c r="S49" s="18"/>
    </row>
    <row r="50" spans="1:19" x14ac:dyDescent="0.2">
      <c r="A50" s="4"/>
      <c r="B50" s="5"/>
      <c r="C50" s="4"/>
      <c r="D50" s="4"/>
      <c r="E50" s="16" t="s">
        <v>52</v>
      </c>
      <c r="F50" s="4"/>
      <c r="G50" s="4"/>
      <c r="H50" s="17">
        <f>SUM(H46:H49)</f>
        <v>1</v>
      </c>
      <c r="I50" s="7"/>
      <c r="J50" s="17">
        <f>SUM(J47:J49)</f>
        <v>600</v>
      </c>
      <c r="K50" s="7"/>
      <c r="L50" s="17">
        <f>SUM(L46:L49)</f>
        <v>0.5</v>
      </c>
      <c r="M50" s="7"/>
      <c r="N50" s="17">
        <f>SUM(N46:N49)</f>
        <v>225</v>
      </c>
      <c r="O50" s="7"/>
      <c r="P50" s="7"/>
      <c r="Q50" s="7"/>
      <c r="R50" s="17">
        <f>SUM(R46:R49)</f>
        <v>0</v>
      </c>
      <c r="S50" s="8">
        <f>J50+N50+R50</f>
        <v>825</v>
      </c>
    </row>
    <row r="51" spans="1:19" x14ac:dyDescent="0.2">
      <c r="A51" s="4"/>
      <c r="B51" s="5"/>
      <c r="C51" s="4"/>
      <c r="D51" s="4"/>
      <c r="E51" s="16" t="s">
        <v>52</v>
      </c>
      <c r="F51" s="4"/>
      <c r="G51" s="4"/>
      <c r="H51" s="17">
        <f>H40+H45+H50</f>
        <v>16</v>
      </c>
      <c r="I51" s="7"/>
      <c r="J51" s="17">
        <f>J40+J45+J50</f>
        <v>9600</v>
      </c>
      <c r="K51" s="7"/>
      <c r="L51" s="17">
        <f>L40+L45+L50</f>
        <v>3</v>
      </c>
      <c r="M51" s="7"/>
      <c r="N51" s="17">
        <f>N40+N45+N50</f>
        <v>1350</v>
      </c>
      <c r="O51" s="7"/>
      <c r="P51" s="7"/>
      <c r="Q51" s="7"/>
      <c r="R51" s="17">
        <f>R40+R45+R50</f>
        <v>86751.010000000009</v>
      </c>
      <c r="S51" s="17">
        <f>SUM(S5:S50)</f>
        <v>97701.010000000009</v>
      </c>
    </row>
    <row r="52" spans="1:19" x14ac:dyDescent="0.2">
      <c r="C52" s="14"/>
      <c r="R52" s="19">
        <f>J51+N51+R51</f>
        <v>97701.010000000009</v>
      </c>
      <c r="S52" s="19" t="s">
        <v>0</v>
      </c>
    </row>
    <row r="55" spans="1:19" ht="20.25" x14ac:dyDescent="0.3">
      <c r="F55" t="s">
        <v>0</v>
      </c>
      <c r="H55" s="1" t="s">
        <v>57</v>
      </c>
    </row>
    <row r="57" spans="1:19" x14ac:dyDescent="0.2">
      <c r="A57" s="27" t="s">
        <v>2</v>
      </c>
      <c r="B57" s="27" t="s">
        <v>3</v>
      </c>
      <c r="C57" s="27" t="s">
        <v>4</v>
      </c>
      <c r="D57" s="27" t="s">
        <v>5</v>
      </c>
      <c r="E57" s="27" t="s">
        <v>6</v>
      </c>
      <c r="F57" s="24" t="s">
        <v>7</v>
      </c>
      <c r="G57" s="24" t="s">
        <v>8</v>
      </c>
      <c r="H57" s="26" t="s">
        <v>9</v>
      </c>
      <c r="I57" s="26"/>
      <c r="J57" s="26"/>
      <c r="K57" s="27"/>
      <c r="L57" s="26" t="s">
        <v>10</v>
      </c>
      <c r="M57" s="26"/>
      <c r="N57" s="26"/>
      <c r="O57" s="26" t="s">
        <v>11</v>
      </c>
      <c r="P57" s="26"/>
      <c r="Q57" s="26"/>
      <c r="R57" s="26"/>
    </row>
    <row r="58" spans="1:19" ht="25.5" x14ac:dyDescent="0.2">
      <c r="A58" s="29"/>
      <c r="B58" s="29"/>
      <c r="C58" s="29"/>
      <c r="D58" s="29"/>
      <c r="E58" s="29"/>
      <c r="F58" s="25"/>
      <c r="G58" s="25"/>
      <c r="H58" s="2" t="s">
        <v>12</v>
      </c>
      <c r="I58" s="3" t="s">
        <v>13</v>
      </c>
      <c r="J58" s="2" t="s">
        <v>14</v>
      </c>
      <c r="K58" s="28"/>
      <c r="L58" s="2" t="s">
        <v>12</v>
      </c>
      <c r="M58" s="2" t="s">
        <v>15</v>
      </c>
      <c r="N58" s="2" t="s">
        <v>14</v>
      </c>
      <c r="O58" s="3" t="s">
        <v>16</v>
      </c>
      <c r="P58" s="2" t="s">
        <v>12</v>
      </c>
      <c r="Q58" s="2" t="s">
        <v>15</v>
      </c>
      <c r="R58" s="2" t="s">
        <v>14</v>
      </c>
    </row>
    <row r="59" spans="1:19" ht="15.75" x14ac:dyDescent="0.25">
      <c r="A59" s="4"/>
      <c r="B59" s="5"/>
      <c r="C59" s="4"/>
      <c r="D59" s="5"/>
      <c r="E59" s="6" t="s">
        <v>58</v>
      </c>
      <c r="F59" s="4"/>
      <c r="G59" s="4"/>
      <c r="H59" s="7">
        <f>F59*G59</f>
        <v>0</v>
      </c>
      <c r="I59" s="7"/>
      <c r="J59" s="7">
        <f>H59*I59</f>
        <v>0</v>
      </c>
      <c r="K59" s="7"/>
      <c r="L59" s="7"/>
      <c r="M59" s="7"/>
      <c r="N59" s="7">
        <f>L59*M59</f>
        <v>0</v>
      </c>
      <c r="O59" s="7"/>
      <c r="P59" s="7"/>
      <c r="Q59" s="7"/>
      <c r="R59" s="7">
        <f>P59*Q59</f>
        <v>0</v>
      </c>
      <c r="S59" s="8"/>
    </row>
    <row r="60" spans="1:19" ht="15" x14ac:dyDescent="0.2">
      <c r="A60" s="4"/>
      <c r="B60" s="5"/>
      <c r="C60" s="4"/>
      <c r="D60" s="4"/>
      <c r="E60" s="9" t="s">
        <v>18</v>
      </c>
      <c r="F60" s="4"/>
      <c r="G60" s="4"/>
      <c r="H60" s="7">
        <f>F60*G60</f>
        <v>0</v>
      </c>
      <c r="I60" s="7"/>
      <c r="J60" s="7">
        <f>H60*I60</f>
        <v>0</v>
      </c>
      <c r="K60" s="7"/>
      <c r="L60" s="7"/>
      <c r="M60" s="7"/>
      <c r="N60" s="7">
        <f>L60*M60</f>
        <v>0</v>
      </c>
      <c r="O60" s="7"/>
      <c r="P60" s="7"/>
      <c r="Q60" s="7"/>
      <c r="R60" s="7">
        <f t="shared" ref="R60:R73" si="10">P60*Q60</f>
        <v>0</v>
      </c>
      <c r="S60" s="8"/>
    </row>
    <row r="61" spans="1:19" ht="89.25" x14ac:dyDescent="0.2">
      <c r="A61" s="4">
        <v>1</v>
      </c>
      <c r="B61" s="5" t="s">
        <v>59</v>
      </c>
      <c r="C61" s="10">
        <v>44816</v>
      </c>
      <c r="D61" s="4"/>
      <c r="E61" s="9" t="s">
        <v>60</v>
      </c>
      <c r="F61" s="4">
        <v>2</v>
      </c>
      <c r="G61" s="4">
        <v>2</v>
      </c>
      <c r="H61" s="7">
        <f>F61*G61</f>
        <v>4</v>
      </c>
      <c r="I61" s="7">
        <v>600</v>
      </c>
      <c r="J61" s="7">
        <f>H61*I61</f>
        <v>2400</v>
      </c>
      <c r="K61" s="7" t="s">
        <v>22</v>
      </c>
      <c r="L61" s="7">
        <v>1</v>
      </c>
      <c r="M61" s="7">
        <v>450</v>
      </c>
      <c r="N61" s="7">
        <f>L61*M61</f>
        <v>450</v>
      </c>
      <c r="O61" s="7" t="s">
        <v>61</v>
      </c>
      <c r="P61" s="7">
        <v>2</v>
      </c>
      <c r="Q61" s="7">
        <v>370</v>
      </c>
      <c r="R61" s="7">
        <f>P61*Q61</f>
        <v>740</v>
      </c>
      <c r="S61" s="8"/>
    </row>
    <row r="62" spans="1:19" ht="15" x14ac:dyDescent="0.2">
      <c r="A62" s="4"/>
      <c r="B62" s="5"/>
      <c r="C62" s="4"/>
      <c r="D62" s="4"/>
      <c r="E62" s="9"/>
      <c r="F62" s="4"/>
      <c r="G62" s="4"/>
      <c r="H62" s="7"/>
      <c r="I62" s="7"/>
      <c r="J62" s="7"/>
      <c r="K62" s="7"/>
      <c r="L62" s="7"/>
      <c r="M62" s="7"/>
      <c r="N62" s="7"/>
      <c r="O62" s="7" t="s">
        <v>29</v>
      </c>
      <c r="P62" s="7">
        <v>0.1</v>
      </c>
      <c r="Q62" s="7">
        <v>75</v>
      </c>
      <c r="R62" s="7">
        <f t="shared" si="10"/>
        <v>7.5</v>
      </c>
      <c r="S62" s="8"/>
    </row>
    <row r="63" spans="1:19" ht="15" x14ac:dyDescent="0.2">
      <c r="A63" s="4"/>
      <c r="B63" s="5"/>
      <c r="C63" s="4"/>
      <c r="D63" s="4"/>
      <c r="E63" s="9"/>
      <c r="F63" s="4"/>
      <c r="G63" s="4"/>
      <c r="H63" s="7"/>
      <c r="I63" s="7"/>
      <c r="J63" s="7"/>
      <c r="K63" s="7"/>
      <c r="L63" s="7"/>
      <c r="M63" s="7"/>
      <c r="N63" s="7"/>
      <c r="O63" s="7"/>
      <c r="P63" s="7"/>
      <c r="Q63" s="7"/>
      <c r="R63" s="7">
        <f t="shared" si="10"/>
        <v>0</v>
      </c>
      <c r="S63" s="8"/>
    </row>
    <row r="64" spans="1:19" ht="63.75" x14ac:dyDescent="0.2">
      <c r="A64" s="4">
        <v>2</v>
      </c>
      <c r="B64" s="5" t="s">
        <v>62</v>
      </c>
      <c r="C64" s="10">
        <v>44817</v>
      </c>
      <c r="D64" s="4"/>
      <c r="E64" s="9" t="s">
        <v>63</v>
      </c>
      <c r="F64" s="20" t="s">
        <v>64</v>
      </c>
      <c r="G64" s="4">
        <v>2</v>
      </c>
      <c r="H64" s="7">
        <f>F64*G64</f>
        <v>6.3</v>
      </c>
      <c r="I64" s="7">
        <v>600</v>
      </c>
      <c r="J64" s="7">
        <f>H64*I64</f>
        <v>3780</v>
      </c>
      <c r="K64" s="7" t="s">
        <v>22</v>
      </c>
      <c r="L64" s="7">
        <v>0.5</v>
      </c>
      <c r="M64" s="7">
        <v>450</v>
      </c>
      <c r="N64" s="7">
        <f>L64*M64</f>
        <v>225</v>
      </c>
      <c r="O64" s="12" t="s">
        <v>43</v>
      </c>
      <c r="P64" s="7">
        <v>3</v>
      </c>
      <c r="Q64" s="7">
        <v>119</v>
      </c>
      <c r="R64" s="7">
        <f t="shared" si="10"/>
        <v>357</v>
      </c>
      <c r="S64" s="8"/>
    </row>
    <row r="65" spans="1:19" ht="25.5" x14ac:dyDescent="0.2">
      <c r="A65" s="4"/>
      <c r="B65" s="5"/>
      <c r="C65" s="4"/>
      <c r="D65" s="4"/>
      <c r="E65" s="9"/>
      <c r="F65" s="4"/>
      <c r="G65" s="4"/>
      <c r="H65" s="7"/>
      <c r="I65" s="7"/>
      <c r="J65" s="7"/>
      <c r="K65" s="7"/>
      <c r="L65" s="7"/>
      <c r="M65" s="7"/>
      <c r="N65" s="7"/>
      <c r="O65" s="12" t="s">
        <v>65</v>
      </c>
      <c r="P65" s="7">
        <v>2</v>
      </c>
      <c r="Q65" s="7">
        <v>139</v>
      </c>
      <c r="R65" s="7">
        <f t="shared" si="10"/>
        <v>278</v>
      </c>
      <c r="S65" s="8"/>
    </row>
    <row r="66" spans="1:19" ht="15" x14ac:dyDescent="0.2">
      <c r="A66" s="4"/>
      <c r="B66" s="5"/>
      <c r="C66" s="4"/>
      <c r="D66" s="4"/>
      <c r="E66" s="9"/>
      <c r="F66" s="4"/>
      <c r="G66" s="4"/>
      <c r="H66" s="7"/>
      <c r="I66" s="7"/>
      <c r="J66" s="7"/>
      <c r="K66" s="7"/>
      <c r="L66" s="7"/>
      <c r="M66" s="7"/>
      <c r="N66" s="7"/>
      <c r="O66" s="7" t="s">
        <v>29</v>
      </c>
      <c r="P66" s="7">
        <v>0.5</v>
      </c>
      <c r="Q66" s="7">
        <v>75</v>
      </c>
      <c r="R66" s="7">
        <f t="shared" si="10"/>
        <v>37.5</v>
      </c>
      <c r="S66" s="8"/>
    </row>
    <row r="67" spans="1:19" ht="15" x14ac:dyDescent="0.2">
      <c r="A67" s="4"/>
      <c r="B67" s="5"/>
      <c r="C67" s="4"/>
      <c r="D67" s="4"/>
      <c r="E67" s="9"/>
      <c r="F67" s="4"/>
      <c r="G67" s="4"/>
      <c r="H67" s="7"/>
      <c r="I67" s="7"/>
      <c r="J67" s="7"/>
      <c r="K67" s="7"/>
      <c r="L67" s="7"/>
      <c r="M67" s="7"/>
      <c r="N67" s="7"/>
      <c r="O67" s="7" t="s">
        <v>66</v>
      </c>
      <c r="P67" s="7">
        <v>4</v>
      </c>
      <c r="Q67" s="7">
        <v>11.2</v>
      </c>
      <c r="R67" s="7">
        <f t="shared" si="10"/>
        <v>44.8</v>
      </c>
      <c r="S67" s="8"/>
    </row>
    <row r="68" spans="1:19" ht="15" x14ac:dyDescent="0.2">
      <c r="A68" s="4"/>
      <c r="B68" s="5"/>
      <c r="C68" s="4"/>
      <c r="D68" s="4"/>
      <c r="E68" s="9"/>
      <c r="F68" s="4"/>
      <c r="G68" s="4"/>
      <c r="H68" s="7"/>
      <c r="I68" s="7"/>
      <c r="J68" s="7"/>
      <c r="K68" s="7"/>
      <c r="L68" s="7"/>
      <c r="M68" s="7"/>
      <c r="N68" s="7"/>
      <c r="O68" s="7" t="s">
        <v>67</v>
      </c>
      <c r="P68" s="7">
        <v>4</v>
      </c>
      <c r="Q68" s="7">
        <v>0.82</v>
      </c>
      <c r="R68" s="7">
        <f t="shared" si="10"/>
        <v>3.28</v>
      </c>
      <c r="S68" s="8"/>
    </row>
    <row r="69" spans="1:19" ht="15" x14ac:dyDescent="0.2">
      <c r="A69" s="4"/>
      <c r="B69" s="5"/>
      <c r="C69" s="4"/>
      <c r="D69" s="4"/>
      <c r="E69" s="9"/>
      <c r="F69" s="4"/>
      <c r="G69" s="4"/>
      <c r="H69" s="7"/>
      <c r="I69" s="7"/>
      <c r="J69" s="7"/>
      <c r="K69" s="7"/>
      <c r="L69" s="7"/>
      <c r="M69" s="7"/>
      <c r="N69" s="7"/>
      <c r="O69" s="7" t="s">
        <v>35</v>
      </c>
      <c r="P69" s="7">
        <v>1</v>
      </c>
      <c r="Q69" s="7">
        <v>68</v>
      </c>
      <c r="R69" s="7">
        <f t="shared" si="10"/>
        <v>68</v>
      </c>
      <c r="S69" s="8"/>
    </row>
    <row r="70" spans="1:19" ht="15" x14ac:dyDescent="0.2">
      <c r="A70" s="4"/>
      <c r="B70" s="5"/>
      <c r="C70" s="4"/>
      <c r="D70" s="4"/>
      <c r="E70" s="9"/>
      <c r="F70" s="4"/>
      <c r="G70" s="4"/>
      <c r="H70" s="7"/>
      <c r="I70" s="7"/>
      <c r="J70" s="7"/>
      <c r="K70" s="7"/>
      <c r="L70" s="7"/>
      <c r="M70" s="7"/>
      <c r="N70" s="7"/>
      <c r="O70" s="7"/>
      <c r="P70" s="7"/>
      <c r="Q70" s="7"/>
      <c r="R70" s="7">
        <f t="shared" si="10"/>
        <v>0</v>
      </c>
      <c r="S70" s="8"/>
    </row>
    <row r="71" spans="1:19" ht="15" x14ac:dyDescent="0.2">
      <c r="A71" s="4"/>
      <c r="B71" s="5"/>
      <c r="C71" s="4"/>
      <c r="D71" s="4"/>
      <c r="E71" s="9"/>
      <c r="F71" s="4"/>
      <c r="G71" s="4"/>
      <c r="H71" s="7"/>
      <c r="I71" s="7"/>
      <c r="J71" s="7"/>
      <c r="K71" s="7"/>
      <c r="L71" s="7"/>
      <c r="M71" s="7"/>
      <c r="N71" s="7"/>
      <c r="O71" s="7"/>
      <c r="P71" s="7"/>
      <c r="Q71" s="7"/>
      <c r="R71" s="7">
        <f t="shared" si="10"/>
        <v>0</v>
      </c>
      <c r="S71" s="8"/>
    </row>
    <row r="72" spans="1:19" ht="15" x14ac:dyDescent="0.2">
      <c r="A72" s="4"/>
      <c r="B72" s="5"/>
      <c r="C72" s="10"/>
      <c r="D72" s="4"/>
      <c r="E72" s="11"/>
      <c r="F72" s="4"/>
      <c r="G72" s="4"/>
      <c r="H72" s="7"/>
      <c r="I72" s="7"/>
      <c r="J72" s="7"/>
      <c r="K72" s="7"/>
      <c r="L72" s="7"/>
      <c r="M72" s="7"/>
      <c r="N72" s="7"/>
      <c r="O72" s="7"/>
      <c r="P72" s="7"/>
      <c r="Q72" s="7"/>
      <c r="R72" s="7">
        <f t="shared" si="10"/>
        <v>0</v>
      </c>
      <c r="S72" s="13"/>
    </row>
    <row r="73" spans="1:19" x14ac:dyDescent="0.2">
      <c r="A73" s="4"/>
      <c r="B73" s="5"/>
      <c r="C73" s="4"/>
      <c r="D73" s="4"/>
      <c r="E73" s="4"/>
      <c r="F73" s="4"/>
      <c r="G73" s="4"/>
      <c r="H73" s="7">
        <f>F73*G73</f>
        <v>0</v>
      </c>
      <c r="I73" s="7"/>
      <c r="J73" s="7">
        <f>H73*I73</f>
        <v>0</v>
      </c>
      <c r="K73" s="7"/>
      <c r="L73" s="7"/>
      <c r="M73" s="7"/>
      <c r="N73" s="7">
        <f>L73*M73</f>
        <v>0</v>
      </c>
      <c r="O73" s="7"/>
      <c r="P73" s="7"/>
      <c r="Q73" s="7"/>
      <c r="R73" s="7">
        <f t="shared" si="10"/>
        <v>0</v>
      </c>
      <c r="S73" s="13"/>
    </row>
    <row r="74" spans="1:19" x14ac:dyDescent="0.2">
      <c r="A74" s="4"/>
      <c r="B74" s="5"/>
      <c r="C74" s="4"/>
      <c r="D74" s="4"/>
      <c r="E74" s="16" t="s">
        <v>52</v>
      </c>
      <c r="F74" s="4"/>
      <c r="G74" s="4"/>
      <c r="H74" s="17">
        <f>SUM(H59:H73)</f>
        <v>10.3</v>
      </c>
      <c r="I74" s="7"/>
      <c r="J74" s="17">
        <f>SUM(J59:J73)</f>
        <v>6180</v>
      </c>
      <c r="K74" s="7"/>
      <c r="L74" s="17">
        <f>SUM(L59:L73)</f>
        <v>1.5</v>
      </c>
      <c r="M74" s="7"/>
      <c r="N74" s="17">
        <f>SUM(N59:N73)</f>
        <v>675</v>
      </c>
      <c r="O74" s="7"/>
      <c r="P74" s="7"/>
      <c r="Q74" s="7"/>
      <c r="R74" s="17">
        <f>SUM(R59:R73)</f>
        <v>1536.08</v>
      </c>
      <c r="S74" s="8">
        <f>J74+N74+R74</f>
        <v>8391.08</v>
      </c>
    </row>
    <row r="75" spans="1:19" ht="15" x14ac:dyDescent="0.2">
      <c r="A75" s="4" t="s">
        <v>0</v>
      </c>
      <c r="B75" s="5"/>
      <c r="C75" s="4"/>
      <c r="D75" s="4"/>
      <c r="E75" s="9" t="s">
        <v>53</v>
      </c>
      <c r="F75" s="4"/>
      <c r="G75" s="4"/>
      <c r="H75" s="7">
        <f>F75*G75</f>
        <v>0</v>
      </c>
      <c r="I75" s="7"/>
      <c r="J75" s="7">
        <f>H75*I75</f>
        <v>0</v>
      </c>
      <c r="K75" s="7"/>
      <c r="L75" s="7"/>
      <c r="M75" s="7"/>
      <c r="N75" s="7">
        <f>L75*M75</f>
        <v>0</v>
      </c>
      <c r="O75" s="7"/>
      <c r="P75" s="7"/>
      <c r="Q75" s="7"/>
      <c r="R75" s="7">
        <f>P75</f>
        <v>0</v>
      </c>
      <c r="S75" s="18"/>
    </row>
    <row r="76" spans="1:19" ht="15" x14ac:dyDescent="0.2">
      <c r="A76" s="4"/>
      <c r="B76" s="5"/>
      <c r="C76" s="10"/>
      <c r="D76" s="4"/>
      <c r="E76" s="9" t="s">
        <v>68</v>
      </c>
      <c r="F76" s="4"/>
      <c r="G76" s="4"/>
      <c r="H76" s="7">
        <f t="shared" ref="H76:H79" si="11">F76*G76</f>
        <v>0</v>
      </c>
      <c r="I76" s="7"/>
      <c r="J76" s="7">
        <f>H76*I76</f>
        <v>0</v>
      </c>
      <c r="K76" s="7"/>
      <c r="L76" s="7"/>
      <c r="M76" s="7"/>
      <c r="N76" s="7">
        <f t="shared" ref="N76:N78" si="12">L76*M76</f>
        <v>0</v>
      </c>
      <c r="O76" s="7"/>
      <c r="P76" s="7"/>
      <c r="Q76" s="7"/>
      <c r="R76" s="7">
        <f>P76*Q76</f>
        <v>0</v>
      </c>
      <c r="S76" s="18"/>
    </row>
    <row r="77" spans="1:19" ht="15" x14ac:dyDescent="0.2">
      <c r="A77" s="4"/>
      <c r="B77" s="5"/>
      <c r="C77" s="4"/>
      <c r="D77" s="4"/>
      <c r="E77" s="9"/>
      <c r="F77" s="4"/>
      <c r="G77" s="4"/>
      <c r="H77" s="7">
        <f t="shared" si="11"/>
        <v>0</v>
      </c>
      <c r="I77" s="7"/>
      <c r="J77" s="7">
        <f>H77*I77</f>
        <v>0</v>
      </c>
      <c r="K77" s="7"/>
      <c r="L77" s="7"/>
      <c r="M77" s="7"/>
      <c r="N77" s="7">
        <f t="shared" si="12"/>
        <v>0</v>
      </c>
      <c r="O77" s="7"/>
      <c r="P77" s="7"/>
      <c r="Q77" s="7"/>
      <c r="R77" s="7">
        <f t="shared" ref="R77:R79" si="13">P77*Q77</f>
        <v>0</v>
      </c>
      <c r="S77" s="18"/>
    </row>
    <row r="78" spans="1:19" ht="15" x14ac:dyDescent="0.2">
      <c r="A78" s="4"/>
      <c r="B78" s="5"/>
      <c r="C78" s="4"/>
      <c r="D78" s="4"/>
      <c r="E78" s="9"/>
      <c r="F78" s="4"/>
      <c r="G78" s="4"/>
      <c r="H78" s="7">
        <f t="shared" si="11"/>
        <v>0</v>
      </c>
      <c r="I78" s="7"/>
      <c r="J78" s="7">
        <f t="shared" ref="J78:J79" si="14">H78*I78</f>
        <v>0</v>
      </c>
      <c r="K78" s="7"/>
      <c r="L78" s="7"/>
      <c r="M78" s="7"/>
      <c r="N78" s="7">
        <f t="shared" si="12"/>
        <v>0</v>
      </c>
      <c r="O78" s="7"/>
      <c r="P78" s="7"/>
      <c r="Q78" s="7"/>
      <c r="R78" s="7">
        <f t="shared" si="13"/>
        <v>0</v>
      </c>
      <c r="S78" s="18"/>
    </row>
    <row r="79" spans="1:19" x14ac:dyDescent="0.2">
      <c r="A79" s="4"/>
      <c r="B79" s="5"/>
      <c r="C79" s="4"/>
      <c r="D79" s="4"/>
      <c r="E79" s="4"/>
      <c r="F79" s="4"/>
      <c r="G79" s="4"/>
      <c r="H79" s="7">
        <f t="shared" si="11"/>
        <v>0</v>
      </c>
      <c r="I79" s="7"/>
      <c r="J79" s="7">
        <f t="shared" si="14"/>
        <v>0</v>
      </c>
      <c r="K79" s="7"/>
      <c r="L79" s="7"/>
      <c r="M79" s="7"/>
      <c r="N79" s="7">
        <f>L79*M79</f>
        <v>0</v>
      </c>
      <c r="O79" s="7"/>
      <c r="P79" s="7"/>
      <c r="Q79" s="7"/>
      <c r="R79" s="7">
        <f t="shared" si="13"/>
        <v>0</v>
      </c>
      <c r="S79" s="8"/>
    </row>
    <row r="80" spans="1:19" x14ac:dyDescent="0.2">
      <c r="A80" s="4"/>
      <c r="B80" s="5"/>
      <c r="C80" s="4"/>
      <c r="D80" s="4"/>
      <c r="E80" s="16" t="s">
        <v>52</v>
      </c>
      <c r="F80" s="4"/>
      <c r="G80" s="4"/>
      <c r="H80" s="17">
        <f>SUM(H75:H79)</f>
        <v>0</v>
      </c>
      <c r="I80" s="7"/>
      <c r="J80" s="17">
        <f>SUM(J75:J79)</f>
        <v>0</v>
      </c>
      <c r="K80" s="7"/>
      <c r="L80" s="17">
        <f>SUM(L75:L79)</f>
        <v>0</v>
      </c>
      <c r="M80" s="7"/>
      <c r="N80" s="17">
        <f>SUM(N75:N79)</f>
        <v>0</v>
      </c>
      <c r="O80" s="7"/>
      <c r="P80" s="7"/>
      <c r="Q80" s="7"/>
      <c r="R80" s="17">
        <f>SUM(R75:R79)</f>
        <v>0</v>
      </c>
      <c r="S80" s="8">
        <f>J80+N80+R80</f>
        <v>0</v>
      </c>
    </row>
    <row r="81" spans="1:19" ht="15" x14ac:dyDescent="0.2">
      <c r="A81" s="4"/>
      <c r="B81" s="5"/>
      <c r="C81" s="4"/>
      <c r="D81" s="4"/>
      <c r="E81" s="9" t="s">
        <v>54</v>
      </c>
      <c r="F81" s="4"/>
      <c r="G81" s="4"/>
      <c r="H81" s="7">
        <f>F81*G81</f>
        <v>0</v>
      </c>
      <c r="I81" s="7"/>
      <c r="J81" s="7">
        <f>H81*I81</f>
        <v>0</v>
      </c>
      <c r="K81" s="7"/>
      <c r="L81" s="7"/>
      <c r="M81" s="7"/>
      <c r="N81" s="7">
        <f>L81*M81</f>
        <v>0</v>
      </c>
      <c r="O81" s="7"/>
      <c r="P81" s="7"/>
      <c r="Q81" s="7"/>
      <c r="R81" s="7">
        <f>P81*Q81</f>
        <v>0</v>
      </c>
      <c r="S81" s="18"/>
    </row>
    <row r="82" spans="1:19" ht="63.75" x14ac:dyDescent="0.2">
      <c r="A82" s="4">
        <v>1</v>
      </c>
      <c r="B82" s="5" t="s">
        <v>69</v>
      </c>
      <c r="C82" s="10">
        <v>44846</v>
      </c>
      <c r="D82" s="4"/>
      <c r="E82" s="9" t="s">
        <v>56</v>
      </c>
      <c r="F82" s="4">
        <v>2</v>
      </c>
      <c r="G82" s="4">
        <v>1</v>
      </c>
      <c r="H82" s="7">
        <f>F82*G82</f>
        <v>2</v>
      </c>
      <c r="I82" s="7">
        <v>600</v>
      </c>
      <c r="J82" s="7">
        <f>H82*I82</f>
        <v>1200</v>
      </c>
      <c r="K82" s="7" t="s">
        <v>22</v>
      </c>
      <c r="L82" s="7">
        <v>0.5</v>
      </c>
      <c r="M82" s="7">
        <v>450</v>
      </c>
      <c r="N82" s="7">
        <f>L82*M82</f>
        <v>225</v>
      </c>
      <c r="O82" s="7"/>
      <c r="P82" s="7"/>
      <c r="Q82" s="7"/>
      <c r="R82" s="7"/>
      <c r="S82" s="18"/>
    </row>
    <row r="83" spans="1:19" ht="15" x14ac:dyDescent="0.2">
      <c r="A83" s="4"/>
      <c r="B83" s="5"/>
      <c r="C83" s="10"/>
      <c r="D83" s="4"/>
      <c r="E83" s="9"/>
      <c r="F83" s="4"/>
      <c r="G83" s="4"/>
      <c r="H83" s="7">
        <f>F83*G83</f>
        <v>0</v>
      </c>
      <c r="I83" s="7"/>
      <c r="J83" s="7">
        <f t="shared" ref="J83:J84" si="15">H83*I83</f>
        <v>0</v>
      </c>
      <c r="K83" s="7"/>
      <c r="L83" s="7"/>
      <c r="M83" s="7"/>
      <c r="N83" s="7">
        <f>L83*M83</f>
        <v>0</v>
      </c>
      <c r="O83" s="7"/>
      <c r="P83" s="7"/>
      <c r="Q83" s="7"/>
      <c r="R83" s="7">
        <f t="shared" ref="R83:R84" si="16">P83*Q83</f>
        <v>0</v>
      </c>
      <c r="S83" s="18"/>
    </row>
    <row r="84" spans="1:19" x14ac:dyDescent="0.2">
      <c r="A84" s="4"/>
      <c r="B84" s="5"/>
      <c r="C84" s="4"/>
      <c r="D84" s="4"/>
      <c r="E84" s="4"/>
      <c r="F84" s="4"/>
      <c r="G84" s="4"/>
      <c r="H84" s="7">
        <f>F84*G84</f>
        <v>0</v>
      </c>
      <c r="I84" s="7"/>
      <c r="J84" s="7">
        <f t="shared" si="15"/>
        <v>0</v>
      </c>
      <c r="K84" s="7"/>
      <c r="L84" s="7"/>
      <c r="M84" s="7"/>
      <c r="N84" s="7">
        <f>L84*M84</f>
        <v>0</v>
      </c>
      <c r="O84" s="7"/>
      <c r="P84" s="7"/>
      <c r="Q84" s="7"/>
      <c r="R84" s="7">
        <f t="shared" si="16"/>
        <v>0</v>
      </c>
      <c r="S84" s="18"/>
    </row>
    <row r="85" spans="1:19" x14ac:dyDescent="0.2">
      <c r="A85" s="4"/>
      <c r="B85" s="5"/>
      <c r="C85" s="4"/>
      <c r="D85" s="4"/>
      <c r="E85" s="16" t="s">
        <v>52</v>
      </c>
      <c r="F85" s="4"/>
      <c r="G85" s="4"/>
      <c r="H85" s="17">
        <f>SUM(H81:H84)</f>
        <v>2</v>
      </c>
      <c r="I85" s="7"/>
      <c r="J85" s="17">
        <f>SUM(J82:J84)</f>
        <v>1200</v>
      </c>
      <c r="K85" s="7"/>
      <c r="L85" s="17">
        <f>SUM(L81:L84)</f>
        <v>0.5</v>
      </c>
      <c r="M85" s="7"/>
      <c r="N85" s="17">
        <f>SUM(N81:N84)</f>
        <v>225</v>
      </c>
      <c r="O85" s="7"/>
      <c r="P85" s="7"/>
      <c r="Q85" s="7"/>
      <c r="R85" s="17">
        <f>SUM(R81:R84)</f>
        <v>0</v>
      </c>
      <c r="S85" s="8">
        <f>J85+N85+R85</f>
        <v>1425</v>
      </c>
    </row>
    <row r="86" spans="1:19" x14ac:dyDescent="0.2">
      <c r="A86" s="4"/>
      <c r="B86" s="5"/>
      <c r="C86" s="4"/>
      <c r="D86" s="4"/>
      <c r="E86" s="16" t="s">
        <v>52</v>
      </c>
      <c r="F86" s="4"/>
      <c r="G86" s="4"/>
      <c r="H86" s="17">
        <f>H74+H80+H85</f>
        <v>12.3</v>
      </c>
      <c r="I86" s="7"/>
      <c r="J86" s="17">
        <f>J74+J80+J85</f>
        <v>7380</v>
      </c>
      <c r="K86" s="7"/>
      <c r="L86" s="17">
        <f>L74+L80+L85</f>
        <v>2</v>
      </c>
      <c r="M86" s="7"/>
      <c r="N86" s="17">
        <f>N74+N80+N85</f>
        <v>900</v>
      </c>
      <c r="O86" s="7"/>
      <c r="P86" s="7"/>
      <c r="Q86" s="7"/>
      <c r="R86" s="17">
        <f>R74+R80+R85</f>
        <v>1536.08</v>
      </c>
      <c r="S86" s="17">
        <f>SUM(S59:S85)</f>
        <v>9816.08</v>
      </c>
    </row>
    <row r="87" spans="1:19" x14ac:dyDescent="0.2">
      <c r="C87" s="14"/>
      <c r="R87" s="19">
        <f>J86+N86+R86</f>
        <v>9816.08</v>
      </c>
      <c r="S87" s="19" t="s">
        <v>0</v>
      </c>
    </row>
    <row r="90" spans="1:19" ht="20.25" x14ac:dyDescent="0.3">
      <c r="F90" t="s">
        <v>0</v>
      </c>
      <c r="H90" s="1" t="s">
        <v>70</v>
      </c>
    </row>
    <row r="92" spans="1:19" x14ac:dyDescent="0.2">
      <c r="A92" s="27" t="s">
        <v>2</v>
      </c>
      <c r="B92" s="27" t="s">
        <v>3</v>
      </c>
      <c r="C92" s="27" t="s">
        <v>4</v>
      </c>
      <c r="D92" s="27" t="s">
        <v>5</v>
      </c>
      <c r="E92" s="27" t="s">
        <v>6</v>
      </c>
      <c r="F92" s="24" t="s">
        <v>7</v>
      </c>
      <c r="G92" s="24" t="s">
        <v>8</v>
      </c>
      <c r="H92" s="26" t="s">
        <v>9</v>
      </c>
      <c r="I92" s="26"/>
      <c r="J92" s="26"/>
      <c r="K92" s="27"/>
      <c r="L92" s="26" t="s">
        <v>10</v>
      </c>
      <c r="M92" s="26"/>
      <c r="N92" s="26"/>
      <c r="O92" s="26" t="s">
        <v>11</v>
      </c>
      <c r="P92" s="26"/>
      <c r="Q92" s="26"/>
      <c r="R92" s="26"/>
    </row>
    <row r="93" spans="1:19" ht="25.5" x14ac:dyDescent="0.2">
      <c r="A93" s="29"/>
      <c r="B93" s="29"/>
      <c r="C93" s="29"/>
      <c r="D93" s="29"/>
      <c r="E93" s="29"/>
      <c r="F93" s="25"/>
      <c r="G93" s="25"/>
      <c r="H93" s="2" t="s">
        <v>12</v>
      </c>
      <c r="I93" s="3" t="s">
        <v>13</v>
      </c>
      <c r="J93" s="2" t="s">
        <v>14</v>
      </c>
      <c r="K93" s="28"/>
      <c r="L93" s="2" t="s">
        <v>12</v>
      </c>
      <c r="M93" s="2" t="s">
        <v>15</v>
      </c>
      <c r="N93" s="2" t="s">
        <v>14</v>
      </c>
      <c r="O93" s="3" t="s">
        <v>16</v>
      </c>
      <c r="P93" s="2" t="s">
        <v>12</v>
      </c>
      <c r="Q93" s="2" t="s">
        <v>15</v>
      </c>
      <c r="R93" s="2" t="s">
        <v>14</v>
      </c>
    </row>
    <row r="94" spans="1:19" ht="15.75" x14ac:dyDescent="0.25">
      <c r="A94" s="4"/>
      <c r="B94" s="5"/>
      <c r="C94" s="4"/>
      <c r="D94" s="5"/>
      <c r="E94" s="6" t="s">
        <v>71</v>
      </c>
      <c r="F94" s="4"/>
      <c r="G94" s="4"/>
      <c r="H94" s="7">
        <f>F94*G94</f>
        <v>0</v>
      </c>
      <c r="I94" s="7"/>
      <c r="J94" s="7">
        <f>H94*I94</f>
        <v>0</v>
      </c>
      <c r="K94" s="7"/>
      <c r="L94" s="7"/>
      <c r="M94" s="7"/>
      <c r="N94" s="7">
        <f>L94*M94</f>
        <v>0</v>
      </c>
      <c r="O94" s="7"/>
      <c r="P94" s="7"/>
      <c r="Q94" s="7"/>
      <c r="R94" s="7">
        <f>P94*Q94</f>
        <v>0</v>
      </c>
      <c r="S94" s="8"/>
    </row>
    <row r="95" spans="1:19" ht="15" x14ac:dyDescent="0.2">
      <c r="A95" s="4"/>
      <c r="B95" s="5"/>
      <c r="C95" s="4"/>
      <c r="D95" s="4"/>
      <c r="E95" s="9" t="s">
        <v>18</v>
      </c>
      <c r="F95" s="4"/>
      <c r="G95" s="4"/>
      <c r="H95" s="7">
        <f>F95*G95</f>
        <v>0</v>
      </c>
      <c r="I95" s="7"/>
      <c r="J95" s="7">
        <f>H95*I95</f>
        <v>0</v>
      </c>
      <c r="K95" s="7"/>
      <c r="L95" s="7"/>
      <c r="M95" s="7"/>
      <c r="N95" s="7">
        <f>L95*M95</f>
        <v>0</v>
      </c>
      <c r="O95" s="7"/>
      <c r="P95" s="7"/>
      <c r="Q95" s="7"/>
      <c r="R95" s="7">
        <f t="shared" ref="R95:R107" si="17">P95*Q95</f>
        <v>0</v>
      </c>
      <c r="S95" s="8"/>
    </row>
    <row r="96" spans="1:19" ht="63.75" x14ac:dyDescent="0.2">
      <c r="A96" s="4">
        <v>1</v>
      </c>
      <c r="B96" s="5" t="s">
        <v>72</v>
      </c>
      <c r="C96" s="10">
        <v>44846</v>
      </c>
      <c r="D96" s="4"/>
      <c r="E96" s="9" t="s">
        <v>73</v>
      </c>
      <c r="F96" s="4">
        <v>1</v>
      </c>
      <c r="G96" s="4">
        <v>1</v>
      </c>
      <c r="H96" s="7">
        <f>F96*G96</f>
        <v>1</v>
      </c>
      <c r="I96" s="7">
        <v>600</v>
      </c>
      <c r="J96" s="7">
        <f>H96*I96</f>
        <v>600</v>
      </c>
      <c r="K96" s="7" t="s">
        <v>74</v>
      </c>
      <c r="L96" s="7">
        <v>1</v>
      </c>
      <c r="M96" s="7">
        <v>400</v>
      </c>
      <c r="N96" s="7">
        <f>L96*M96</f>
        <v>400</v>
      </c>
      <c r="O96" s="7"/>
      <c r="P96" s="7"/>
      <c r="Q96" s="7"/>
      <c r="R96" s="7"/>
      <c r="S96" s="8"/>
    </row>
    <row r="97" spans="1:19" ht="15" x14ac:dyDescent="0.2">
      <c r="A97" s="4"/>
      <c r="B97" s="5"/>
      <c r="C97" s="4"/>
      <c r="D97" s="4"/>
      <c r="E97" s="9"/>
      <c r="F97" s="4"/>
      <c r="G97" s="4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8"/>
    </row>
    <row r="98" spans="1:19" ht="89.25" x14ac:dyDescent="0.2">
      <c r="A98" s="4">
        <v>2</v>
      </c>
      <c r="B98" s="5" t="s">
        <v>75</v>
      </c>
      <c r="C98" s="10">
        <v>44853</v>
      </c>
      <c r="D98" s="4"/>
      <c r="E98" s="9" t="s">
        <v>42</v>
      </c>
      <c r="F98" s="4">
        <v>1</v>
      </c>
      <c r="G98" s="4">
        <v>2</v>
      </c>
      <c r="H98" s="7">
        <f>F98*G98</f>
        <v>2</v>
      </c>
      <c r="I98" s="7">
        <v>600</v>
      </c>
      <c r="J98" s="7">
        <f>H98*I98</f>
        <v>1200</v>
      </c>
      <c r="K98" s="7" t="s">
        <v>22</v>
      </c>
      <c r="L98" s="7">
        <v>0.5</v>
      </c>
      <c r="M98" s="7">
        <v>450</v>
      </c>
      <c r="N98" s="7">
        <f>L98*M98</f>
        <v>225</v>
      </c>
      <c r="O98" s="7" t="s">
        <v>76</v>
      </c>
      <c r="P98" s="7">
        <v>1</v>
      </c>
      <c r="Q98" s="7">
        <v>370</v>
      </c>
      <c r="R98" s="7">
        <f>P98*Q98</f>
        <v>370</v>
      </c>
      <c r="S98" s="8"/>
    </row>
    <row r="99" spans="1:19" ht="15" x14ac:dyDescent="0.2">
      <c r="A99" s="4"/>
      <c r="B99" s="5"/>
      <c r="C99" s="4"/>
      <c r="D99" s="4"/>
      <c r="E99" s="9"/>
      <c r="F99" s="4"/>
      <c r="G99" s="4"/>
      <c r="H99" s="7"/>
      <c r="I99" s="7"/>
      <c r="J99" s="7"/>
      <c r="K99" s="7"/>
      <c r="L99" s="7"/>
      <c r="M99" s="7"/>
      <c r="N99" s="7"/>
      <c r="O99" s="7" t="s">
        <v>29</v>
      </c>
      <c r="P99" s="7">
        <v>0.1</v>
      </c>
      <c r="Q99" s="7">
        <v>75</v>
      </c>
      <c r="R99" s="7">
        <f>P99*Q99</f>
        <v>7.5</v>
      </c>
      <c r="S99" s="8"/>
    </row>
    <row r="100" spans="1:19" ht="15" x14ac:dyDescent="0.2">
      <c r="A100" s="4"/>
      <c r="B100" s="5"/>
      <c r="C100" s="4"/>
      <c r="D100" s="4"/>
      <c r="E100" s="9"/>
      <c r="F100" s="4"/>
      <c r="G100" s="4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8"/>
    </row>
    <row r="101" spans="1:19" ht="89.25" x14ac:dyDescent="0.2">
      <c r="A101" s="4">
        <v>3</v>
      </c>
      <c r="B101" s="5" t="s">
        <v>77</v>
      </c>
      <c r="C101" s="10">
        <v>44858</v>
      </c>
      <c r="D101" s="4"/>
      <c r="E101" s="9" t="s">
        <v>78</v>
      </c>
      <c r="F101" s="4">
        <v>4</v>
      </c>
      <c r="G101" s="4">
        <v>2</v>
      </c>
      <c r="H101" s="7">
        <f>F101*G101</f>
        <v>8</v>
      </c>
      <c r="I101" s="7">
        <v>600</v>
      </c>
      <c r="J101" s="7">
        <f>H101*I101</f>
        <v>4800</v>
      </c>
      <c r="K101" s="7" t="s">
        <v>22</v>
      </c>
      <c r="L101" s="7">
        <v>0.5</v>
      </c>
      <c r="M101" s="7">
        <v>450</v>
      </c>
      <c r="N101" s="7">
        <f>L101*M101</f>
        <v>225</v>
      </c>
      <c r="O101" s="7" t="s">
        <v>79</v>
      </c>
      <c r="P101" s="7">
        <v>2</v>
      </c>
      <c r="Q101" s="7">
        <v>119</v>
      </c>
      <c r="R101" s="7">
        <f>P101*Q101</f>
        <v>238</v>
      </c>
      <c r="S101" s="8"/>
    </row>
    <row r="102" spans="1:19" ht="15" x14ac:dyDescent="0.2">
      <c r="A102" s="4"/>
      <c r="B102" s="5"/>
      <c r="C102" s="10"/>
      <c r="D102" s="4"/>
      <c r="E102" s="11"/>
      <c r="F102" s="4">
        <v>0.5</v>
      </c>
      <c r="G102" s="4">
        <v>1</v>
      </c>
      <c r="H102" s="7">
        <f>F102*G102</f>
        <v>0.5</v>
      </c>
      <c r="I102" s="7">
        <v>600</v>
      </c>
      <c r="J102" s="7">
        <f>H102*I102</f>
        <v>300</v>
      </c>
      <c r="K102" s="7"/>
      <c r="L102" s="7"/>
      <c r="M102" s="7"/>
      <c r="N102" s="7"/>
      <c r="O102" s="7" t="s">
        <v>80</v>
      </c>
      <c r="P102" s="7">
        <v>1</v>
      </c>
      <c r="Q102" s="7">
        <v>52</v>
      </c>
      <c r="R102" s="7">
        <f t="shared" ref="R102:R106" si="18">P102*Q102</f>
        <v>52</v>
      </c>
      <c r="S102" s="13"/>
    </row>
    <row r="103" spans="1:19" ht="15" x14ac:dyDescent="0.2">
      <c r="A103" s="4"/>
      <c r="B103" s="5"/>
      <c r="C103" s="10"/>
      <c r="D103" s="4"/>
      <c r="E103" s="11"/>
      <c r="F103" s="4"/>
      <c r="G103" s="4"/>
      <c r="H103" s="7"/>
      <c r="I103" s="7"/>
      <c r="J103" s="7"/>
      <c r="K103" s="7"/>
      <c r="L103" s="7"/>
      <c r="M103" s="7"/>
      <c r="N103" s="7"/>
      <c r="O103" s="7" t="s">
        <v>81</v>
      </c>
      <c r="P103" s="7">
        <v>1</v>
      </c>
      <c r="Q103" s="7">
        <v>47</v>
      </c>
      <c r="R103" s="7">
        <f t="shared" si="18"/>
        <v>47</v>
      </c>
      <c r="S103" s="13"/>
    </row>
    <row r="104" spans="1:19" ht="15" x14ac:dyDescent="0.2">
      <c r="A104" s="4"/>
      <c r="B104" s="5"/>
      <c r="C104" s="10"/>
      <c r="D104" s="4"/>
      <c r="E104" s="11"/>
      <c r="F104" s="4"/>
      <c r="G104" s="4"/>
      <c r="H104" s="7"/>
      <c r="I104" s="7"/>
      <c r="J104" s="7"/>
      <c r="K104" s="7"/>
      <c r="L104" s="7"/>
      <c r="M104" s="7"/>
      <c r="N104" s="7"/>
      <c r="O104" s="7" t="s">
        <v>35</v>
      </c>
      <c r="P104" s="7">
        <v>4</v>
      </c>
      <c r="Q104" s="7">
        <v>63</v>
      </c>
      <c r="R104" s="7">
        <f t="shared" si="18"/>
        <v>252</v>
      </c>
      <c r="S104" s="13"/>
    </row>
    <row r="105" spans="1:19" ht="15" x14ac:dyDescent="0.2">
      <c r="A105" s="4"/>
      <c r="B105" s="5"/>
      <c r="C105" s="10"/>
      <c r="D105" s="4"/>
      <c r="E105" s="11"/>
      <c r="F105" s="4"/>
      <c r="G105" s="4"/>
      <c r="H105" s="7"/>
      <c r="I105" s="7"/>
      <c r="J105" s="7"/>
      <c r="K105" s="7"/>
      <c r="L105" s="7"/>
      <c r="M105" s="7"/>
      <c r="N105" s="7"/>
      <c r="O105" s="7" t="s">
        <v>82</v>
      </c>
      <c r="P105" s="7">
        <v>1</v>
      </c>
      <c r="Q105" s="7">
        <v>70</v>
      </c>
      <c r="R105" s="7">
        <f t="shared" si="18"/>
        <v>70</v>
      </c>
      <c r="S105" s="13"/>
    </row>
    <row r="106" spans="1:19" ht="15" x14ac:dyDescent="0.2">
      <c r="A106" s="4"/>
      <c r="B106" s="5"/>
      <c r="C106" s="10"/>
      <c r="D106" s="4"/>
      <c r="E106" s="11"/>
      <c r="F106" s="4"/>
      <c r="G106" s="4"/>
      <c r="H106" s="7"/>
      <c r="I106" s="7"/>
      <c r="J106" s="7"/>
      <c r="K106" s="7"/>
      <c r="L106" s="7"/>
      <c r="M106" s="7"/>
      <c r="N106" s="7"/>
      <c r="O106" s="7" t="s">
        <v>83</v>
      </c>
      <c r="P106" s="7">
        <v>1</v>
      </c>
      <c r="Q106" s="7">
        <v>608</v>
      </c>
      <c r="R106" s="7">
        <f t="shared" si="18"/>
        <v>608</v>
      </c>
      <c r="S106" s="13"/>
    </row>
    <row r="107" spans="1:19" x14ac:dyDescent="0.2">
      <c r="A107" s="4"/>
      <c r="B107" s="5"/>
      <c r="C107" s="4"/>
      <c r="D107" s="4"/>
      <c r="E107" s="4"/>
      <c r="F107" s="4"/>
      <c r="G107" s="4"/>
      <c r="H107" s="7">
        <f>F107*G107</f>
        <v>0</v>
      </c>
      <c r="I107" s="7"/>
      <c r="J107" s="7">
        <f>H107*I107</f>
        <v>0</v>
      </c>
      <c r="K107" s="7"/>
      <c r="L107" s="7"/>
      <c r="M107" s="7"/>
      <c r="N107" s="7">
        <f>L107*M107</f>
        <v>0</v>
      </c>
      <c r="O107" s="7"/>
      <c r="P107" s="7"/>
      <c r="Q107" s="7"/>
      <c r="R107" s="7">
        <f t="shared" si="17"/>
        <v>0</v>
      </c>
      <c r="S107" s="13"/>
    </row>
    <row r="108" spans="1:19" x14ac:dyDescent="0.2">
      <c r="A108" s="4"/>
      <c r="B108" s="5"/>
      <c r="C108" s="4"/>
      <c r="D108" s="4"/>
      <c r="E108" s="16" t="s">
        <v>52</v>
      </c>
      <c r="F108" s="4"/>
      <c r="G108" s="4"/>
      <c r="H108" s="17">
        <f>SUM(H94:H107)</f>
        <v>11.5</v>
      </c>
      <c r="I108" s="7"/>
      <c r="J108" s="17">
        <f>SUM(J94:J107)</f>
        <v>6900</v>
      </c>
      <c r="K108" s="7"/>
      <c r="L108" s="17">
        <f>SUM(L94:L107)</f>
        <v>2</v>
      </c>
      <c r="M108" s="7"/>
      <c r="N108" s="17">
        <f>SUM(N94:N107)</f>
        <v>850</v>
      </c>
      <c r="O108" s="7"/>
      <c r="P108" s="7"/>
      <c r="Q108" s="7"/>
      <c r="R108" s="17">
        <f>SUM(R94:R107)</f>
        <v>1644.5</v>
      </c>
      <c r="S108" s="8">
        <f>J108+N108+R108</f>
        <v>9394.5</v>
      </c>
    </row>
    <row r="109" spans="1:19" ht="15" x14ac:dyDescent="0.2">
      <c r="A109" s="4" t="s">
        <v>0</v>
      </c>
      <c r="B109" s="5"/>
      <c r="C109" s="4"/>
      <c r="D109" s="4"/>
      <c r="E109" s="9" t="s">
        <v>53</v>
      </c>
      <c r="F109" s="4"/>
      <c r="G109" s="4"/>
      <c r="H109" s="7">
        <f>F109*G109</f>
        <v>0</v>
      </c>
      <c r="I109" s="7"/>
      <c r="J109" s="7">
        <f>H109*I109</f>
        <v>0</v>
      </c>
      <c r="K109" s="7"/>
      <c r="L109" s="7"/>
      <c r="M109" s="7"/>
      <c r="N109" s="7">
        <f>L109*M109</f>
        <v>0</v>
      </c>
      <c r="O109" s="7"/>
      <c r="P109" s="7"/>
      <c r="Q109" s="7"/>
      <c r="R109" s="7">
        <f>P109</f>
        <v>0</v>
      </c>
      <c r="S109" s="18"/>
    </row>
    <row r="110" spans="1:19" ht="89.25" x14ac:dyDescent="0.2">
      <c r="A110" s="4">
        <v>1</v>
      </c>
      <c r="B110" s="5" t="s">
        <v>84</v>
      </c>
      <c r="C110" s="10">
        <v>44837</v>
      </c>
      <c r="D110" s="4"/>
      <c r="E110" s="9" t="s">
        <v>21</v>
      </c>
      <c r="F110" s="4">
        <v>2</v>
      </c>
      <c r="G110" s="4">
        <v>2</v>
      </c>
      <c r="H110" s="7">
        <f t="shared" ref="H110:H117" si="19">F110*G110</f>
        <v>4</v>
      </c>
      <c r="I110" s="7">
        <v>600</v>
      </c>
      <c r="J110" s="7">
        <f>H110*I110</f>
        <v>2400</v>
      </c>
      <c r="K110" s="7" t="s">
        <v>22</v>
      </c>
      <c r="L110" s="7">
        <v>1</v>
      </c>
      <c r="M110" s="7">
        <v>450</v>
      </c>
      <c r="N110" s="7">
        <f t="shared" ref="N110:N116" si="20">L110*M110</f>
        <v>450</v>
      </c>
      <c r="O110" s="7" t="s">
        <v>85</v>
      </c>
      <c r="P110" s="7">
        <v>1</v>
      </c>
      <c r="Q110" s="7">
        <v>520</v>
      </c>
      <c r="R110" s="7">
        <f>P110*Q110</f>
        <v>520</v>
      </c>
      <c r="S110" s="18"/>
    </row>
    <row r="111" spans="1:19" ht="15" x14ac:dyDescent="0.2">
      <c r="A111" s="4"/>
      <c r="B111" s="5"/>
      <c r="C111" s="4"/>
      <c r="D111" s="4"/>
      <c r="E111" s="9"/>
      <c r="F111" s="4"/>
      <c r="G111" s="4"/>
      <c r="H111" s="7">
        <f t="shared" si="19"/>
        <v>0</v>
      </c>
      <c r="I111" s="7"/>
      <c r="J111" s="7">
        <f>H111*I111</f>
        <v>0</v>
      </c>
      <c r="K111" s="7"/>
      <c r="L111" s="7"/>
      <c r="M111" s="7"/>
      <c r="N111" s="7">
        <f t="shared" si="20"/>
        <v>0</v>
      </c>
      <c r="O111" s="7" t="s">
        <v>86</v>
      </c>
      <c r="P111" s="7">
        <v>40</v>
      </c>
      <c r="Q111" s="7">
        <v>0.8</v>
      </c>
      <c r="R111" s="7">
        <f t="shared" ref="R111:R117" si="21">P111*Q111</f>
        <v>32</v>
      </c>
      <c r="S111" s="18"/>
    </row>
    <row r="112" spans="1:19" ht="15" x14ac:dyDescent="0.2">
      <c r="A112" s="4"/>
      <c r="B112" s="5"/>
      <c r="C112" s="4"/>
      <c r="D112" s="4"/>
      <c r="E112" s="9"/>
      <c r="F112" s="4"/>
      <c r="G112" s="4"/>
      <c r="H112" s="7">
        <f t="shared" si="19"/>
        <v>0</v>
      </c>
      <c r="I112" s="7"/>
      <c r="J112" s="7">
        <f t="shared" ref="J112:J117" si="22">H112*I112</f>
        <v>0</v>
      </c>
      <c r="K112" s="7"/>
      <c r="L112" s="7"/>
      <c r="M112" s="7"/>
      <c r="N112" s="7">
        <f t="shared" si="20"/>
        <v>0</v>
      </c>
      <c r="O112" s="7"/>
      <c r="P112" s="7"/>
      <c r="Q112" s="7"/>
      <c r="R112" s="7">
        <f t="shared" si="21"/>
        <v>0</v>
      </c>
      <c r="S112" s="18"/>
    </row>
    <row r="113" spans="1:19" ht="51" x14ac:dyDescent="0.2">
      <c r="A113" s="4">
        <v>2</v>
      </c>
      <c r="B113" s="5" t="s">
        <v>87</v>
      </c>
      <c r="C113" s="10">
        <v>44841</v>
      </c>
      <c r="D113" s="4"/>
      <c r="E113" s="9" t="s">
        <v>88</v>
      </c>
      <c r="F113" s="4">
        <v>2</v>
      </c>
      <c r="G113" s="4">
        <v>2</v>
      </c>
      <c r="H113" s="7">
        <f t="shared" si="19"/>
        <v>4</v>
      </c>
      <c r="I113" s="7">
        <v>600</v>
      </c>
      <c r="J113" s="7">
        <f t="shared" si="22"/>
        <v>2400</v>
      </c>
      <c r="K113" s="7" t="s">
        <v>89</v>
      </c>
      <c r="L113" s="7">
        <v>2</v>
      </c>
      <c r="M113" s="7">
        <v>1500</v>
      </c>
      <c r="N113" s="7">
        <f t="shared" si="20"/>
        <v>3000</v>
      </c>
      <c r="O113" s="7" t="s">
        <v>90</v>
      </c>
      <c r="P113" s="7">
        <v>1</v>
      </c>
      <c r="Q113" s="7">
        <v>330</v>
      </c>
      <c r="R113" s="7">
        <f t="shared" si="21"/>
        <v>330</v>
      </c>
      <c r="S113" s="18"/>
    </row>
    <row r="114" spans="1:19" ht="15" x14ac:dyDescent="0.2">
      <c r="A114" s="4"/>
      <c r="B114" s="5"/>
      <c r="C114" s="4"/>
      <c r="D114" s="4"/>
      <c r="E114" s="9"/>
      <c r="F114" s="4"/>
      <c r="G114" s="4"/>
      <c r="H114" s="7">
        <f t="shared" si="19"/>
        <v>0</v>
      </c>
      <c r="I114" s="7"/>
      <c r="J114" s="7">
        <f t="shared" si="22"/>
        <v>0</v>
      </c>
      <c r="K114" s="7" t="s">
        <v>22</v>
      </c>
      <c r="L114" s="7">
        <v>0.5</v>
      </c>
      <c r="M114" s="7">
        <v>450</v>
      </c>
      <c r="N114" s="7">
        <f t="shared" si="20"/>
        <v>225</v>
      </c>
      <c r="O114" s="7" t="s">
        <v>91</v>
      </c>
      <c r="P114" s="7">
        <v>0.2</v>
      </c>
      <c r="Q114" s="7">
        <v>809</v>
      </c>
      <c r="R114" s="7">
        <f t="shared" si="21"/>
        <v>161.80000000000001</v>
      </c>
      <c r="S114" s="18"/>
    </row>
    <row r="115" spans="1:19" ht="15" x14ac:dyDescent="0.2">
      <c r="A115" s="4"/>
      <c r="B115" s="5"/>
      <c r="C115" s="4"/>
      <c r="D115" s="4"/>
      <c r="E115" s="9"/>
      <c r="F115" s="4"/>
      <c r="G115" s="4"/>
      <c r="H115" s="7">
        <f t="shared" si="19"/>
        <v>0</v>
      </c>
      <c r="I115" s="7"/>
      <c r="J115" s="7">
        <f t="shared" si="22"/>
        <v>0</v>
      </c>
      <c r="K115" s="7"/>
      <c r="L115" s="7"/>
      <c r="M115" s="7"/>
      <c r="N115" s="7">
        <f t="shared" si="20"/>
        <v>0</v>
      </c>
      <c r="O115" s="7"/>
      <c r="P115" s="7"/>
      <c r="Q115" s="7"/>
      <c r="R115" s="7">
        <f t="shared" si="21"/>
        <v>0</v>
      </c>
      <c r="S115" s="18"/>
    </row>
    <row r="116" spans="1:19" ht="15" x14ac:dyDescent="0.2">
      <c r="A116" s="4"/>
      <c r="B116" s="5"/>
      <c r="C116" s="4"/>
      <c r="D116" s="4"/>
      <c r="E116" s="9"/>
      <c r="F116" s="4"/>
      <c r="G116" s="4"/>
      <c r="H116" s="7">
        <f t="shared" si="19"/>
        <v>0</v>
      </c>
      <c r="I116" s="7"/>
      <c r="J116" s="7">
        <f t="shared" si="22"/>
        <v>0</v>
      </c>
      <c r="K116" s="7"/>
      <c r="L116" s="7"/>
      <c r="M116" s="7"/>
      <c r="N116" s="7">
        <f t="shared" si="20"/>
        <v>0</v>
      </c>
      <c r="O116" s="7"/>
      <c r="P116" s="7"/>
      <c r="Q116" s="7"/>
      <c r="R116" s="7">
        <f t="shared" si="21"/>
        <v>0</v>
      </c>
      <c r="S116" s="18"/>
    </row>
    <row r="117" spans="1:19" x14ac:dyDescent="0.2">
      <c r="A117" s="4"/>
      <c r="B117" s="5"/>
      <c r="C117" s="4"/>
      <c r="D117" s="4"/>
      <c r="E117" s="4"/>
      <c r="F117" s="4"/>
      <c r="G117" s="4"/>
      <c r="H117" s="7">
        <f t="shared" si="19"/>
        <v>0</v>
      </c>
      <c r="I117" s="7"/>
      <c r="J117" s="7">
        <f t="shared" si="22"/>
        <v>0</v>
      </c>
      <c r="K117" s="7"/>
      <c r="L117" s="7"/>
      <c r="M117" s="7"/>
      <c r="N117" s="7">
        <f>L117*M117</f>
        <v>0</v>
      </c>
      <c r="O117" s="7"/>
      <c r="P117" s="7"/>
      <c r="Q117" s="7"/>
      <c r="R117" s="7">
        <f t="shared" si="21"/>
        <v>0</v>
      </c>
      <c r="S117" s="8"/>
    </row>
    <row r="118" spans="1:19" x14ac:dyDescent="0.2">
      <c r="A118" s="4"/>
      <c r="B118" s="5"/>
      <c r="C118" s="4"/>
      <c r="D118" s="4"/>
      <c r="E118" s="16" t="s">
        <v>52</v>
      </c>
      <c r="F118" s="4"/>
      <c r="G118" s="4"/>
      <c r="H118" s="17">
        <f>SUM(H109:H117)</f>
        <v>8</v>
      </c>
      <c r="I118" s="7"/>
      <c r="J118" s="17">
        <f>SUM(J109:J117)</f>
        <v>4800</v>
      </c>
      <c r="K118" s="7"/>
      <c r="L118" s="17">
        <f>SUM(L109:L117)</f>
        <v>3.5</v>
      </c>
      <c r="M118" s="7"/>
      <c r="N118" s="17">
        <f>SUM(N109:N117)</f>
        <v>3675</v>
      </c>
      <c r="O118" s="7"/>
      <c r="P118" s="7"/>
      <c r="Q118" s="7"/>
      <c r="R118" s="17">
        <f>SUM(R109:R117)</f>
        <v>1043.8</v>
      </c>
      <c r="S118" s="8">
        <f>J118+N118+R118</f>
        <v>9518.7999999999993</v>
      </c>
    </row>
    <row r="119" spans="1:19" ht="15" x14ac:dyDescent="0.2">
      <c r="A119" s="4"/>
      <c r="B119" s="5"/>
      <c r="C119" s="4"/>
      <c r="D119" s="4"/>
      <c r="E119" s="9" t="s">
        <v>54</v>
      </c>
      <c r="F119" s="4"/>
      <c r="G119" s="4"/>
      <c r="H119" s="7">
        <f>F119*G119</f>
        <v>0</v>
      </c>
      <c r="I119" s="7"/>
      <c r="J119" s="7">
        <f>H119*I119</f>
        <v>0</v>
      </c>
      <c r="K119" s="7"/>
      <c r="L119" s="7"/>
      <c r="M119" s="7"/>
      <c r="N119" s="7">
        <f>L119*M119</f>
        <v>0</v>
      </c>
      <c r="O119" s="7"/>
      <c r="P119" s="7"/>
      <c r="Q119" s="7"/>
      <c r="R119" s="7">
        <f>P119*Q119</f>
        <v>0</v>
      </c>
      <c r="S119" s="18"/>
    </row>
    <row r="120" spans="1:19" ht="63.75" x14ac:dyDescent="0.2">
      <c r="A120" s="4">
        <v>1</v>
      </c>
      <c r="B120" s="5" t="s">
        <v>92</v>
      </c>
      <c r="C120" s="21">
        <v>44843</v>
      </c>
      <c r="D120" s="4"/>
      <c r="E120" s="9" t="s">
        <v>21</v>
      </c>
      <c r="F120" s="4">
        <v>1.5</v>
      </c>
      <c r="G120" s="4">
        <v>1</v>
      </c>
      <c r="H120" s="7">
        <f>F120*G120</f>
        <v>1.5</v>
      </c>
      <c r="I120" s="7">
        <v>600</v>
      </c>
      <c r="J120" s="7">
        <f>H120*I120</f>
        <v>900</v>
      </c>
      <c r="K120" s="7" t="s">
        <v>22</v>
      </c>
      <c r="L120" s="7">
        <v>3</v>
      </c>
      <c r="M120" s="7">
        <v>450</v>
      </c>
      <c r="N120" s="7">
        <f>L120*M120</f>
        <v>1350</v>
      </c>
      <c r="O120" s="7" t="s">
        <v>93</v>
      </c>
      <c r="P120" s="7">
        <v>1</v>
      </c>
      <c r="Q120" s="7">
        <v>5633.88</v>
      </c>
      <c r="R120" s="7">
        <f>P120*Q120</f>
        <v>5633.88</v>
      </c>
      <c r="S120" s="18"/>
    </row>
    <row r="121" spans="1:19" ht="15" x14ac:dyDescent="0.2">
      <c r="A121" s="4"/>
      <c r="B121" s="5"/>
      <c r="C121" s="4"/>
      <c r="D121" s="4"/>
      <c r="E121" s="9"/>
      <c r="F121" s="4"/>
      <c r="G121" s="4"/>
      <c r="H121" s="7"/>
      <c r="I121" s="7"/>
      <c r="J121" s="7"/>
      <c r="K121" s="7"/>
      <c r="L121" s="7"/>
      <c r="M121" s="7"/>
      <c r="N121" s="7"/>
      <c r="O121" s="7" t="s">
        <v>94</v>
      </c>
      <c r="P121" s="7">
        <v>0.5</v>
      </c>
      <c r="Q121" s="7">
        <v>68</v>
      </c>
      <c r="R121" s="7">
        <f>P121*Q121</f>
        <v>34</v>
      </c>
      <c r="S121" s="18"/>
    </row>
    <row r="122" spans="1:19" ht="15" x14ac:dyDescent="0.2">
      <c r="A122" s="4"/>
      <c r="B122" s="5"/>
      <c r="C122" s="4"/>
      <c r="D122" s="4"/>
      <c r="E122" s="9"/>
      <c r="F122" s="4"/>
      <c r="G122" s="4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18"/>
    </row>
    <row r="123" spans="1:19" ht="51" x14ac:dyDescent="0.2">
      <c r="A123" s="4">
        <v>2</v>
      </c>
      <c r="B123" s="5" t="s">
        <v>95</v>
      </c>
      <c r="C123" s="10">
        <v>44848</v>
      </c>
      <c r="D123" s="4"/>
      <c r="E123" s="9" t="s">
        <v>96</v>
      </c>
      <c r="F123" s="4">
        <v>2</v>
      </c>
      <c r="G123" s="4">
        <v>1</v>
      </c>
      <c r="H123" s="7">
        <f>F123*G123</f>
        <v>2</v>
      </c>
      <c r="I123" s="7">
        <v>600</v>
      </c>
      <c r="J123" s="7">
        <f>H123*I123</f>
        <v>1200</v>
      </c>
      <c r="K123" s="7" t="s">
        <v>22</v>
      </c>
      <c r="L123" s="7">
        <v>0.5</v>
      </c>
      <c r="M123" s="7">
        <v>450</v>
      </c>
      <c r="N123" s="7">
        <f>L123*M123</f>
        <v>225</v>
      </c>
      <c r="O123" s="7" t="s">
        <v>97</v>
      </c>
      <c r="P123" s="7">
        <v>0.5</v>
      </c>
      <c r="Q123" s="7">
        <v>68</v>
      </c>
      <c r="R123" s="7">
        <f>P123*Q123</f>
        <v>34</v>
      </c>
      <c r="S123" s="18"/>
    </row>
    <row r="124" spans="1:19" ht="15" x14ac:dyDescent="0.2">
      <c r="A124" s="4"/>
      <c r="B124" s="5"/>
      <c r="C124" s="4"/>
      <c r="D124" s="4"/>
      <c r="E124" s="9"/>
      <c r="F124" s="4"/>
      <c r="G124" s="4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18"/>
    </row>
    <row r="125" spans="1:19" ht="15" x14ac:dyDescent="0.2">
      <c r="A125" s="4"/>
      <c r="B125" s="5"/>
      <c r="C125" s="10"/>
      <c r="D125" s="4"/>
      <c r="E125" s="9"/>
      <c r="F125" s="4"/>
      <c r="G125" s="4"/>
      <c r="H125" s="7">
        <f>F125*G125</f>
        <v>0</v>
      </c>
      <c r="I125" s="7"/>
      <c r="J125" s="7">
        <f t="shared" ref="J125:J126" si="23">H125*I125</f>
        <v>0</v>
      </c>
      <c r="K125" s="7"/>
      <c r="L125" s="7"/>
      <c r="M125" s="7"/>
      <c r="N125" s="7">
        <f>L125*M125</f>
        <v>0</v>
      </c>
      <c r="O125" s="7"/>
      <c r="P125" s="7"/>
      <c r="Q125" s="7"/>
      <c r="R125" s="7">
        <f t="shared" ref="R125:R126" si="24">P125*Q125</f>
        <v>0</v>
      </c>
      <c r="S125" s="18"/>
    </row>
    <row r="126" spans="1:19" x14ac:dyDescent="0.2">
      <c r="A126" s="4"/>
      <c r="B126" s="5"/>
      <c r="C126" s="4"/>
      <c r="D126" s="4"/>
      <c r="E126" s="4"/>
      <c r="F126" s="4"/>
      <c r="G126" s="4"/>
      <c r="H126" s="7">
        <f>F126*G126</f>
        <v>0</v>
      </c>
      <c r="I126" s="7"/>
      <c r="J126" s="7">
        <f t="shared" si="23"/>
        <v>0</v>
      </c>
      <c r="K126" s="7"/>
      <c r="L126" s="7"/>
      <c r="M126" s="7"/>
      <c r="N126" s="7">
        <f>L126*M126</f>
        <v>0</v>
      </c>
      <c r="O126" s="7"/>
      <c r="P126" s="7"/>
      <c r="Q126" s="7"/>
      <c r="R126" s="7">
        <f t="shared" si="24"/>
        <v>0</v>
      </c>
      <c r="S126" s="18"/>
    </row>
    <row r="127" spans="1:19" x14ac:dyDescent="0.2">
      <c r="A127" s="4"/>
      <c r="B127" s="5"/>
      <c r="C127" s="4"/>
      <c r="D127" s="4"/>
      <c r="E127" s="16" t="s">
        <v>52</v>
      </c>
      <c r="F127" s="4"/>
      <c r="G127" s="4"/>
      <c r="H127" s="17">
        <f>SUM(H119:H126)</f>
        <v>3.5</v>
      </c>
      <c r="I127" s="7"/>
      <c r="J127" s="17">
        <f>SUM(J120:J126)</f>
        <v>2100</v>
      </c>
      <c r="K127" s="7"/>
      <c r="L127" s="17">
        <f>SUM(L119:L126)</f>
        <v>3.5</v>
      </c>
      <c r="M127" s="7"/>
      <c r="N127" s="17">
        <f>SUM(N119:N126)</f>
        <v>1575</v>
      </c>
      <c r="O127" s="7"/>
      <c r="P127" s="7"/>
      <c r="Q127" s="7"/>
      <c r="R127" s="17">
        <f>SUM(R119:R126)</f>
        <v>5701.88</v>
      </c>
      <c r="S127" s="8">
        <f>J127+N127+R127</f>
        <v>9376.880000000001</v>
      </c>
    </row>
    <row r="128" spans="1:19" x14ac:dyDescent="0.2">
      <c r="A128" s="4"/>
      <c r="B128" s="5"/>
      <c r="C128" s="4"/>
      <c r="D128" s="4"/>
      <c r="E128" s="16" t="s">
        <v>52</v>
      </c>
      <c r="F128" s="4"/>
      <c r="G128" s="4"/>
      <c r="H128" s="17">
        <f>H108+H118+H127</f>
        <v>23</v>
      </c>
      <c r="I128" s="7"/>
      <c r="J128" s="17">
        <f>J108+J118+J127</f>
        <v>13800</v>
      </c>
      <c r="K128" s="7"/>
      <c r="L128" s="17">
        <f>L108+L118+L127</f>
        <v>9</v>
      </c>
      <c r="M128" s="7"/>
      <c r="N128" s="17">
        <f>N108+N118+N127</f>
        <v>6100</v>
      </c>
      <c r="O128" s="7"/>
      <c r="P128" s="7"/>
      <c r="Q128" s="7"/>
      <c r="R128" s="17">
        <f>R108+R118+R127</f>
        <v>8390.18</v>
      </c>
      <c r="S128" s="17">
        <f>SUM(S94:S127)</f>
        <v>28290.18</v>
      </c>
    </row>
    <row r="129" spans="1:19" x14ac:dyDescent="0.2">
      <c r="C129" s="14"/>
      <c r="R129" s="19">
        <f>J128+N128+R128</f>
        <v>28290.18</v>
      </c>
      <c r="S129" s="19" t="s">
        <v>0</v>
      </c>
    </row>
    <row r="132" spans="1:19" ht="20.25" x14ac:dyDescent="0.3">
      <c r="F132" t="s">
        <v>0</v>
      </c>
      <c r="H132" s="1" t="s">
        <v>98</v>
      </c>
    </row>
    <row r="134" spans="1:19" x14ac:dyDescent="0.2">
      <c r="A134" s="27" t="s">
        <v>2</v>
      </c>
      <c r="B134" s="27" t="s">
        <v>3</v>
      </c>
      <c r="C134" s="27" t="s">
        <v>4</v>
      </c>
      <c r="D134" s="27" t="s">
        <v>5</v>
      </c>
      <c r="E134" s="27" t="s">
        <v>6</v>
      </c>
      <c r="F134" s="24" t="s">
        <v>7</v>
      </c>
      <c r="G134" s="24" t="s">
        <v>8</v>
      </c>
      <c r="H134" s="26" t="s">
        <v>9</v>
      </c>
      <c r="I134" s="26"/>
      <c r="J134" s="26"/>
      <c r="K134" s="27"/>
      <c r="L134" s="26" t="s">
        <v>10</v>
      </c>
      <c r="M134" s="26"/>
      <c r="N134" s="26"/>
      <c r="O134" s="26" t="s">
        <v>11</v>
      </c>
      <c r="P134" s="26"/>
      <c r="Q134" s="26"/>
      <c r="R134" s="26"/>
    </row>
    <row r="135" spans="1:19" ht="25.5" x14ac:dyDescent="0.2">
      <c r="A135" s="29"/>
      <c r="B135" s="29"/>
      <c r="C135" s="29"/>
      <c r="D135" s="29"/>
      <c r="E135" s="29"/>
      <c r="F135" s="25"/>
      <c r="G135" s="25"/>
      <c r="H135" s="2" t="s">
        <v>12</v>
      </c>
      <c r="I135" s="3" t="s">
        <v>13</v>
      </c>
      <c r="J135" s="2" t="s">
        <v>14</v>
      </c>
      <c r="K135" s="28"/>
      <c r="L135" s="2" t="s">
        <v>12</v>
      </c>
      <c r="M135" s="2" t="s">
        <v>15</v>
      </c>
      <c r="N135" s="2" t="s">
        <v>14</v>
      </c>
      <c r="O135" s="3" t="s">
        <v>16</v>
      </c>
      <c r="P135" s="2" t="s">
        <v>12</v>
      </c>
      <c r="Q135" s="2" t="s">
        <v>15</v>
      </c>
      <c r="R135" s="2" t="s">
        <v>14</v>
      </c>
    </row>
    <row r="136" spans="1:19" ht="15.75" x14ac:dyDescent="0.25">
      <c r="A136" s="4"/>
      <c r="B136" s="5"/>
      <c r="C136" s="4"/>
      <c r="D136" s="5"/>
      <c r="E136" s="6" t="s">
        <v>17</v>
      </c>
      <c r="F136" s="4"/>
      <c r="G136" s="4"/>
      <c r="H136" s="7">
        <f>F136*G136</f>
        <v>0</v>
      </c>
      <c r="I136" s="7"/>
      <c r="J136" s="7">
        <f>H136*I136</f>
        <v>0</v>
      </c>
      <c r="K136" s="7"/>
      <c r="L136" s="7"/>
      <c r="M136" s="7"/>
      <c r="N136" s="7">
        <f>L136*M136</f>
        <v>0</v>
      </c>
      <c r="O136" s="7"/>
      <c r="P136" s="7"/>
      <c r="Q136" s="7"/>
      <c r="R136" s="7">
        <f>P136*Q136</f>
        <v>0</v>
      </c>
      <c r="S136" s="8"/>
    </row>
    <row r="137" spans="1:19" ht="15" x14ac:dyDescent="0.2">
      <c r="A137" s="4"/>
      <c r="B137" s="5"/>
      <c r="C137" s="4"/>
      <c r="D137" s="4"/>
      <c r="E137" s="9" t="s">
        <v>18</v>
      </c>
      <c r="F137" s="4"/>
      <c r="G137" s="4"/>
      <c r="H137" s="7">
        <f>F137*G137</f>
        <v>0</v>
      </c>
      <c r="I137" s="7"/>
      <c r="J137" s="7">
        <f>H137*I137</f>
        <v>0</v>
      </c>
      <c r="K137" s="7"/>
      <c r="L137" s="7"/>
      <c r="M137" s="7"/>
      <c r="N137" s="7">
        <f>L137*M137</f>
        <v>0</v>
      </c>
      <c r="O137" s="7"/>
      <c r="P137" s="7"/>
      <c r="Q137" s="7"/>
      <c r="R137" s="7">
        <f t="shared" ref="R137:R161" si="25">P137*Q137</f>
        <v>0</v>
      </c>
      <c r="S137" s="8"/>
    </row>
    <row r="138" spans="1:19" ht="153" x14ac:dyDescent="0.2">
      <c r="A138" s="4">
        <v>1</v>
      </c>
      <c r="B138" s="5" t="s">
        <v>99</v>
      </c>
      <c r="C138" s="10">
        <v>44870</v>
      </c>
      <c r="D138" s="4"/>
      <c r="E138" s="9" t="s">
        <v>78</v>
      </c>
      <c r="F138" s="4">
        <v>3</v>
      </c>
      <c r="G138" s="4">
        <v>2</v>
      </c>
      <c r="H138" s="7">
        <f t="shared" ref="H138:H153" si="26">F138*G138</f>
        <v>6</v>
      </c>
      <c r="I138" s="7">
        <v>600</v>
      </c>
      <c r="J138" s="7">
        <f>H138*I138</f>
        <v>3600</v>
      </c>
      <c r="K138" s="7" t="s">
        <v>74</v>
      </c>
      <c r="L138" s="7">
        <v>0.5</v>
      </c>
      <c r="M138" s="7">
        <v>400</v>
      </c>
      <c r="N138" s="7">
        <f t="shared" ref="N138:N153" si="27">L138*M138</f>
        <v>200</v>
      </c>
      <c r="O138" s="7" t="s">
        <v>100</v>
      </c>
      <c r="P138" s="7">
        <v>1</v>
      </c>
      <c r="Q138" s="7">
        <v>119</v>
      </c>
      <c r="R138" s="7">
        <f>P138*Q138</f>
        <v>119</v>
      </c>
      <c r="S138" s="8"/>
    </row>
    <row r="139" spans="1:19" ht="15" x14ac:dyDescent="0.2">
      <c r="A139" s="4"/>
      <c r="B139" s="5"/>
      <c r="C139" s="4"/>
      <c r="D139" s="4"/>
      <c r="E139" s="9"/>
      <c r="F139" s="4"/>
      <c r="G139" s="4"/>
      <c r="H139" s="7">
        <f t="shared" si="26"/>
        <v>0</v>
      </c>
      <c r="I139" s="7"/>
      <c r="J139" s="7"/>
      <c r="K139" s="7"/>
      <c r="L139" s="7"/>
      <c r="M139" s="7"/>
      <c r="N139" s="7">
        <f t="shared" si="27"/>
        <v>0</v>
      </c>
      <c r="O139" s="7" t="s">
        <v>101</v>
      </c>
      <c r="P139" s="7">
        <v>1</v>
      </c>
      <c r="Q139" s="7">
        <v>52</v>
      </c>
      <c r="R139" s="7">
        <f t="shared" ref="R139:R146" si="28">P139*Q139</f>
        <v>52</v>
      </c>
      <c r="S139" s="8"/>
    </row>
    <row r="140" spans="1:19" ht="15" x14ac:dyDescent="0.2">
      <c r="A140" s="4"/>
      <c r="B140" s="5"/>
      <c r="C140" s="4"/>
      <c r="D140" s="4"/>
      <c r="E140" s="9"/>
      <c r="F140" s="4"/>
      <c r="G140" s="4"/>
      <c r="H140" s="7">
        <f t="shared" si="26"/>
        <v>0</v>
      </c>
      <c r="I140" s="7"/>
      <c r="J140" s="7"/>
      <c r="K140" s="7"/>
      <c r="L140" s="7"/>
      <c r="M140" s="7"/>
      <c r="N140" s="7">
        <f t="shared" si="27"/>
        <v>0</v>
      </c>
      <c r="O140" s="7" t="s">
        <v>102</v>
      </c>
      <c r="P140" s="7">
        <v>2</v>
      </c>
      <c r="Q140" s="7">
        <v>223</v>
      </c>
      <c r="R140" s="7">
        <f t="shared" si="28"/>
        <v>446</v>
      </c>
      <c r="S140" s="8"/>
    </row>
    <row r="141" spans="1:19" ht="15" x14ac:dyDescent="0.2">
      <c r="A141" s="4"/>
      <c r="B141" s="5"/>
      <c r="C141" s="4"/>
      <c r="D141" s="4"/>
      <c r="E141" s="9"/>
      <c r="F141" s="4"/>
      <c r="G141" s="4"/>
      <c r="H141" s="7">
        <f t="shared" si="26"/>
        <v>0</v>
      </c>
      <c r="I141" s="7"/>
      <c r="J141" s="7"/>
      <c r="K141" s="7"/>
      <c r="L141" s="7"/>
      <c r="M141" s="7"/>
      <c r="N141" s="7">
        <f t="shared" si="27"/>
        <v>0</v>
      </c>
      <c r="O141" s="7" t="s">
        <v>103</v>
      </c>
      <c r="P141" s="7">
        <v>1</v>
      </c>
      <c r="Q141" s="7">
        <v>43</v>
      </c>
      <c r="R141" s="7">
        <f t="shared" si="28"/>
        <v>43</v>
      </c>
      <c r="S141" s="8"/>
    </row>
    <row r="142" spans="1:19" ht="15" x14ac:dyDescent="0.2">
      <c r="A142" s="4"/>
      <c r="B142" s="5"/>
      <c r="C142" s="4"/>
      <c r="D142" s="4"/>
      <c r="E142" s="9"/>
      <c r="F142" s="4"/>
      <c r="G142" s="4"/>
      <c r="H142" s="7">
        <f t="shared" si="26"/>
        <v>0</v>
      </c>
      <c r="I142" s="7"/>
      <c r="J142" s="7"/>
      <c r="K142" s="7"/>
      <c r="L142" s="7"/>
      <c r="M142" s="7"/>
      <c r="N142" s="7">
        <f t="shared" si="27"/>
        <v>0</v>
      </c>
      <c r="O142" s="7" t="s">
        <v>29</v>
      </c>
      <c r="P142" s="7">
        <v>0.1</v>
      </c>
      <c r="Q142" s="7">
        <v>75</v>
      </c>
      <c r="R142" s="7">
        <f t="shared" si="28"/>
        <v>7.5</v>
      </c>
      <c r="S142" s="8"/>
    </row>
    <row r="143" spans="1:19" ht="15" x14ac:dyDescent="0.2">
      <c r="A143" s="4"/>
      <c r="B143" s="5"/>
      <c r="C143" s="4"/>
      <c r="D143" s="4"/>
      <c r="E143" s="9"/>
      <c r="F143" s="4"/>
      <c r="G143" s="4"/>
      <c r="H143" s="7">
        <f t="shared" si="26"/>
        <v>0</v>
      </c>
      <c r="I143" s="7"/>
      <c r="J143" s="7"/>
      <c r="K143" s="7"/>
      <c r="L143" s="7"/>
      <c r="M143" s="7"/>
      <c r="N143" s="7">
        <f t="shared" si="27"/>
        <v>0</v>
      </c>
      <c r="O143" s="7"/>
      <c r="P143" s="7"/>
      <c r="Q143" s="7"/>
      <c r="R143" s="7">
        <f t="shared" si="28"/>
        <v>0</v>
      </c>
      <c r="S143" s="8"/>
    </row>
    <row r="144" spans="1:19" ht="51" x14ac:dyDescent="0.2">
      <c r="A144" s="4">
        <v>2</v>
      </c>
      <c r="B144" s="5" t="s">
        <v>104</v>
      </c>
      <c r="C144" s="10">
        <v>44890</v>
      </c>
      <c r="D144" s="4"/>
      <c r="E144" s="9" t="s">
        <v>105</v>
      </c>
      <c r="F144" s="4">
        <v>1</v>
      </c>
      <c r="G144" s="4">
        <v>2</v>
      </c>
      <c r="H144" s="7">
        <f t="shared" si="26"/>
        <v>2</v>
      </c>
      <c r="I144" s="7">
        <v>600</v>
      </c>
      <c r="J144" s="7">
        <f>H144*I144</f>
        <v>1200</v>
      </c>
      <c r="K144" s="7" t="s">
        <v>106</v>
      </c>
      <c r="L144" s="7">
        <v>0.5</v>
      </c>
      <c r="M144" s="7">
        <v>400</v>
      </c>
      <c r="N144" s="7">
        <f t="shared" si="27"/>
        <v>200</v>
      </c>
      <c r="O144" s="12" t="s">
        <v>107</v>
      </c>
      <c r="P144" s="7">
        <v>1</v>
      </c>
      <c r="Q144" s="7">
        <v>70</v>
      </c>
      <c r="R144" s="7">
        <f t="shared" si="28"/>
        <v>70</v>
      </c>
      <c r="S144" s="8"/>
    </row>
    <row r="145" spans="1:19" ht="15" x14ac:dyDescent="0.2">
      <c r="A145" s="4"/>
      <c r="B145" s="5"/>
      <c r="C145" s="4"/>
      <c r="D145" s="4"/>
      <c r="E145" s="9"/>
      <c r="F145" s="4"/>
      <c r="G145" s="4"/>
      <c r="H145" s="7">
        <f t="shared" si="26"/>
        <v>0</v>
      </c>
      <c r="I145" s="7"/>
      <c r="J145" s="7"/>
      <c r="K145" s="7"/>
      <c r="L145" s="7"/>
      <c r="M145" s="7"/>
      <c r="N145" s="7">
        <f t="shared" si="27"/>
        <v>0</v>
      </c>
      <c r="O145" s="7" t="s">
        <v>108</v>
      </c>
      <c r="P145" s="7">
        <v>2</v>
      </c>
      <c r="Q145" s="7">
        <v>3.2</v>
      </c>
      <c r="R145" s="7">
        <f t="shared" si="28"/>
        <v>6.4</v>
      </c>
      <c r="S145" s="8"/>
    </row>
    <row r="146" spans="1:19" ht="15" x14ac:dyDescent="0.2">
      <c r="A146" s="4"/>
      <c r="B146" s="5"/>
      <c r="C146" s="4"/>
      <c r="D146" s="4"/>
      <c r="E146" s="9"/>
      <c r="F146" s="4"/>
      <c r="G146" s="4"/>
      <c r="H146" s="7">
        <f t="shared" si="26"/>
        <v>0</v>
      </c>
      <c r="I146" s="7"/>
      <c r="J146" s="7">
        <f t="shared" ref="J146:J152" si="29">H146*I146</f>
        <v>0</v>
      </c>
      <c r="K146" s="7"/>
      <c r="L146" s="7"/>
      <c r="M146" s="7"/>
      <c r="N146" s="7">
        <f t="shared" si="27"/>
        <v>0</v>
      </c>
      <c r="O146" s="7"/>
      <c r="P146" s="7"/>
      <c r="Q146" s="7"/>
      <c r="R146" s="7">
        <f t="shared" si="28"/>
        <v>0</v>
      </c>
      <c r="S146" s="8"/>
    </row>
    <row r="147" spans="1:19" ht="76.5" x14ac:dyDescent="0.2">
      <c r="A147" s="4">
        <v>3</v>
      </c>
      <c r="B147" s="5" t="s">
        <v>109</v>
      </c>
      <c r="C147" s="10">
        <v>44867</v>
      </c>
      <c r="D147" s="4"/>
      <c r="E147" s="9" t="s">
        <v>110</v>
      </c>
      <c r="F147" s="4">
        <v>1.2</v>
      </c>
      <c r="G147" s="4">
        <v>2</v>
      </c>
      <c r="H147" s="7">
        <f t="shared" si="26"/>
        <v>2.4</v>
      </c>
      <c r="I147" s="7">
        <v>600</v>
      </c>
      <c r="J147" s="7">
        <f t="shared" si="29"/>
        <v>1440</v>
      </c>
      <c r="K147" s="7" t="s">
        <v>22</v>
      </c>
      <c r="L147" s="7">
        <v>0.5</v>
      </c>
      <c r="M147" s="7">
        <v>450</v>
      </c>
      <c r="N147" s="7">
        <f t="shared" si="27"/>
        <v>225</v>
      </c>
      <c r="O147" s="7" t="s">
        <v>32</v>
      </c>
      <c r="P147" s="7">
        <v>4</v>
      </c>
      <c r="Q147" s="7">
        <v>169</v>
      </c>
      <c r="R147" s="7">
        <f>P147*Q147</f>
        <v>676</v>
      </c>
      <c r="S147" s="8"/>
    </row>
    <row r="148" spans="1:19" ht="15" x14ac:dyDescent="0.2">
      <c r="A148" s="4"/>
      <c r="B148" s="5"/>
      <c r="C148" s="4"/>
      <c r="D148" s="4"/>
      <c r="E148" s="9"/>
      <c r="F148" s="4"/>
      <c r="G148" s="4"/>
      <c r="H148" s="7">
        <f t="shared" si="26"/>
        <v>0</v>
      </c>
      <c r="I148" s="7"/>
      <c r="J148" s="7">
        <f t="shared" si="29"/>
        <v>0</v>
      </c>
      <c r="K148" s="7"/>
      <c r="L148" s="7"/>
      <c r="M148" s="7"/>
      <c r="N148" s="7">
        <f t="shared" si="27"/>
        <v>0</v>
      </c>
      <c r="O148" s="7" t="s">
        <v>29</v>
      </c>
      <c r="P148" s="7">
        <v>0.5</v>
      </c>
      <c r="Q148" s="7">
        <v>75</v>
      </c>
      <c r="R148" s="7">
        <f t="shared" ref="R148:R152" si="30">P148*Q148</f>
        <v>37.5</v>
      </c>
      <c r="S148" s="8"/>
    </row>
    <row r="149" spans="1:19" ht="15" x14ac:dyDescent="0.2">
      <c r="A149" s="4"/>
      <c r="B149" s="5"/>
      <c r="C149" s="4"/>
      <c r="D149" s="4"/>
      <c r="E149" s="9"/>
      <c r="F149" s="4"/>
      <c r="G149" s="4"/>
      <c r="H149" s="7">
        <f t="shared" si="26"/>
        <v>0</v>
      </c>
      <c r="I149" s="7"/>
      <c r="J149" s="7">
        <f t="shared" si="29"/>
        <v>0</v>
      </c>
      <c r="K149" s="7"/>
      <c r="L149" s="7"/>
      <c r="M149" s="7"/>
      <c r="N149" s="7">
        <f t="shared" si="27"/>
        <v>0</v>
      </c>
      <c r="O149" s="7"/>
      <c r="P149" s="7"/>
      <c r="Q149" s="7"/>
      <c r="R149" s="7">
        <f t="shared" si="30"/>
        <v>0</v>
      </c>
      <c r="S149" s="8"/>
    </row>
    <row r="150" spans="1:19" ht="15" x14ac:dyDescent="0.2">
      <c r="A150" s="4"/>
      <c r="B150" s="5"/>
      <c r="C150" s="4"/>
      <c r="D150" s="4"/>
      <c r="E150" s="9"/>
      <c r="F150" s="4"/>
      <c r="G150" s="4"/>
      <c r="H150" s="7">
        <f t="shared" si="26"/>
        <v>0</v>
      </c>
      <c r="I150" s="7"/>
      <c r="J150" s="7">
        <f t="shared" si="29"/>
        <v>0</v>
      </c>
      <c r="K150" s="7"/>
      <c r="L150" s="7"/>
      <c r="M150" s="7"/>
      <c r="N150" s="7">
        <f t="shared" si="27"/>
        <v>0</v>
      </c>
      <c r="O150" s="7"/>
      <c r="P150" s="7"/>
      <c r="Q150" s="7"/>
      <c r="R150" s="7">
        <f t="shared" si="30"/>
        <v>0</v>
      </c>
      <c r="S150" s="8"/>
    </row>
    <row r="151" spans="1:19" ht="76.5" x14ac:dyDescent="0.2">
      <c r="A151" s="4">
        <v>4</v>
      </c>
      <c r="B151" s="5" t="s">
        <v>111</v>
      </c>
      <c r="C151" s="10">
        <v>44886</v>
      </c>
      <c r="D151" s="4"/>
      <c r="E151" s="9" t="s">
        <v>96</v>
      </c>
      <c r="F151" s="4">
        <v>1</v>
      </c>
      <c r="G151" s="4">
        <v>2</v>
      </c>
      <c r="H151" s="7">
        <f t="shared" si="26"/>
        <v>2</v>
      </c>
      <c r="I151" s="7">
        <v>600</v>
      </c>
      <c r="J151" s="7">
        <f t="shared" si="29"/>
        <v>1200</v>
      </c>
      <c r="K151" s="7" t="s">
        <v>22</v>
      </c>
      <c r="L151" s="7">
        <v>0.5</v>
      </c>
      <c r="M151" s="7">
        <v>450</v>
      </c>
      <c r="N151" s="7">
        <f t="shared" si="27"/>
        <v>225</v>
      </c>
      <c r="O151" s="7"/>
      <c r="P151" s="7"/>
      <c r="Q151" s="7"/>
      <c r="R151" s="7">
        <f t="shared" si="30"/>
        <v>0</v>
      </c>
      <c r="S151" s="8"/>
    </row>
    <row r="152" spans="1:19" ht="15" x14ac:dyDescent="0.2">
      <c r="A152" s="4"/>
      <c r="B152" s="5"/>
      <c r="C152" s="4"/>
      <c r="D152" s="4"/>
      <c r="E152" s="9"/>
      <c r="F152" s="4"/>
      <c r="G152" s="4"/>
      <c r="H152" s="7">
        <f t="shared" si="26"/>
        <v>0</v>
      </c>
      <c r="I152" s="7"/>
      <c r="J152" s="7">
        <f t="shared" si="29"/>
        <v>0</v>
      </c>
      <c r="K152" s="7"/>
      <c r="L152" s="7"/>
      <c r="M152" s="7"/>
      <c r="N152" s="7">
        <f t="shared" si="27"/>
        <v>0</v>
      </c>
      <c r="O152" s="7"/>
      <c r="P152" s="7"/>
      <c r="Q152" s="7"/>
      <c r="R152" s="7">
        <f t="shared" si="30"/>
        <v>0</v>
      </c>
      <c r="S152" s="8"/>
    </row>
    <row r="153" spans="1:19" ht="76.5" x14ac:dyDescent="0.2">
      <c r="A153" s="4">
        <v>5</v>
      </c>
      <c r="B153" s="5" t="s">
        <v>112</v>
      </c>
      <c r="C153" s="10">
        <v>44866</v>
      </c>
      <c r="D153" s="4"/>
      <c r="E153" s="9" t="s">
        <v>113</v>
      </c>
      <c r="F153" s="4">
        <v>3</v>
      </c>
      <c r="G153" s="4">
        <v>3</v>
      </c>
      <c r="H153" s="7">
        <f t="shared" si="26"/>
        <v>9</v>
      </c>
      <c r="I153" s="7">
        <v>600</v>
      </c>
      <c r="J153" s="7">
        <f>H153*I153</f>
        <v>5400</v>
      </c>
      <c r="K153" s="7" t="s">
        <v>22</v>
      </c>
      <c r="L153" s="7">
        <v>0.5</v>
      </c>
      <c r="M153" s="7">
        <v>450</v>
      </c>
      <c r="N153" s="7">
        <f t="shared" si="27"/>
        <v>225</v>
      </c>
      <c r="O153" s="12" t="s">
        <v>114</v>
      </c>
      <c r="P153" s="7">
        <v>4</v>
      </c>
      <c r="Q153" s="7">
        <v>119</v>
      </c>
      <c r="R153" s="7">
        <f>P153*Q153</f>
        <v>476</v>
      </c>
      <c r="S153" s="8"/>
    </row>
    <row r="154" spans="1:19" ht="15" x14ac:dyDescent="0.2">
      <c r="A154" s="4"/>
      <c r="B154" s="5"/>
      <c r="C154" s="4"/>
      <c r="D154" s="4"/>
      <c r="E154" s="9"/>
      <c r="F154" s="4"/>
      <c r="G154" s="4"/>
      <c r="H154" s="7"/>
      <c r="I154" s="7"/>
      <c r="J154" s="7"/>
      <c r="K154" s="7"/>
      <c r="L154" s="7"/>
      <c r="M154" s="7"/>
      <c r="N154" s="7"/>
      <c r="O154" s="7" t="s">
        <v>115</v>
      </c>
      <c r="P154" s="7">
        <v>2</v>
      </c>
      <c r="Q154" s="7">
        <v>52</v>
      </c>
      <c r="R154" s="7">
        <f t="shared" ref="R154:R158" si="31">P154*Q154</f>
        <v>104</v>
      </c>
      <c r="S154" s="8"/>
    </row>
    <row r="155" spans="1:19" ht="15" x14ac:dyDescent="0.2">
      <c r="A155" s="4"/>
      <c r="B155" s="5"/>
      <c r="C155" s="4"/>
      <c r="D155" s="4"/>
      <c r="E155" s="9"/>
      <c r="F155" s="4"/>
      <c r="G155" s="4"/>
      <c r="H155" s="7"/>
      <c r="I155" s="7"/>
      <c r="J155" s="7"/>
      <c r="K155" s="7"/>
      <c r="L155" s="7"/>
      <c r="M155" s="7"/>
      <c r="N155" s="7"/>
      <c r="O155" s="7" t="s">
        <v>116</v>
      </c>
      <c r="P155" s="7">
        <v>1</v>
      </c>
      <c r="Q155" s="7">
        <v>47</v>
      </c>
      <c r="R155" s="7">
        <f t="shared" si="31"/>
        <v>47</v>
      </c>
      <c r="S155" s="8"/>
    </row>
    <row r="156" spans="1:19" ht="15" x14ac:dyDescent="0.2">
      <c r="A156" s="4"/>
      <c r="B156" s="5"/>
      <c r="C156" s="4"/>
      <c r="D156" s="4"/>
      <c r="E156" s="9"/>
      <c r="F156" s="4"/>
      <c r="G156" s="4"/>
      <c r="H156" s="7"/>
      <c r="I156" s="7"/>
      <c r="J156" s="7"/>
      <c r="K156" s="7"/>
      <c r="L156" s="7"/>
      <c r="M156" s="7"/>
      <c r="N156" s="7"/>
      <c r="O156" s="7" t="s">
        <v>117</v>
      </c>
      <c r="P156" s="7">
        <v>1</v>
      </c>
      <c r="Q156" s="7">
        <v>83</v>
      </c>
      <c r="R156" s="7">
        <f t="shared" si="31"/>
        <v>83</v>
      </c>
      <c r="S156" s="8"/>
    </row>
    <row r="157" spans="1:19" ht="15" x14ac:dyDescent="0.2">
      <c r="A157" s="4"/>
      <c r="B157" s="5"/>
      <c r="C157" s="4"/>
      <c r="D157" s="4"/>
      <c r="E157" s="9"/>
      <c r="F157" s="4"/>
      <c r="G157" s="4"/>
      <c r="H157" s="7"/>
      <c r="I157" s="7"/>
      <c r="J157" s="7"/>
      <c r="K157" s="7"/>
      <c r="L157" s="7"/>
      <c r="M157" s="7"/>
      <c r="N157" s="7"/>
      <c r="O157" s="7" t="s">
        <v>118</v>
      </c>
      <c r="P157" s="7">
        <v>1</v>
      </c>
      <c r="Q157" s="7">
        <v>52</v>
      </c>
      <c r="R157" s="7">
        <f t="shared" si="31"/>
        <v>52</v>
      </c>
      <c r="S157" s="8"/>
    </row>
    <row r="158" spans="1:19" ht="15" x14ac:dyDescent="0.2">
      <c r="A158" s="4"/>
      <c r="B158" s="5"/>
      <c r="C158" s="4"/>
      <c r="D158" s="4"/>
      <c r="E158" s="9"/>
      <c r="F158" s="4"/>
      <c r="G158" s="4"/>
      <c r="H158" s="7"/>
      <c r="I158" s="7"/>
      <c r="J158" s="7"/>
      <c r="K158" s="7"/>
      <c r="L158" s="7"/>
      <c r="M158" s="7"/>
      <c r="N158" s="7"/>
      <c r="O158" s="7" t="s">
        <v>119</v>
      </c>
      <c r="P158" s="7">
        <v>2</v>
      </c>
      <c r="Q158" s="7">
        <v>68</v>
      </c>
      <c r="R158" s="7">
        <f t="shared" si="31"/>
        <v>136</v>
      </c>
      <c r="S158" s="8"/>
    </row>
    <row r="159" spans="1:19" ht="15" x14ac:dyDescent="0.2">
      <c r="A159" s="4"/>
      <c r="B159" s="5"/>
      <c r="C159" s="4"/>
      <c r="D159" s="4"/>
      <c r="E159" s="9"/>
      <c r="F159" s="4"/>
      <c r="G159" s="4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8"/>
    </row>
    <row r="160" spans="1:19" ht="15" x14ac:dyDescent="0.2">
      <c r="A160" s="4"/>
      <c r="B160" s="5"/>
      <c r="C160" s="10"/>
      <c r="D160" s="4"/>
      <c r="E160" s="11"/>
      <c r="F160" s="4"/>
      <c r="G160" s="4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13"/>
    </row>
    <row r="161" spans="1:19" x14ac:dyDescent="0.2">
      <c r="A161" s="4"/>
      <c r="B161" s="5"/>
      <c r="C161" s="4"/>
      <c r="D161" s="4"/>
      <c r="E161" s="4"/>
      <c r="F161" s="4"/>
      <c r="G161" s="4"/>
      <c r="H161" s="7">
        <f>F161*G161</f>
        <v>0</v>
      </c>
      <c r="I161" s="7"/>
      <c r="J161" s="7">
        <f>H161*I161</f>
        <v>0</v>
      </c>
      <c r="K161" s="7"/>
      <c r="L161" s="7"/>
      <c r="M161" s="7"/>
      <c r="N161" s="7">
        <f>L161*M161</f>
        <v>0</v>
      </c>
      <c r="O161" s="7"/>
      <c r="P161" s="7"/>
      <c r="Q161" s="7"/>
      <c r="R161" s="7">
        <f t="shared" si="25"/>
        <v>0</v>
      </c>
      <c r="S161" s="13"/>
    </row>
    <row r="162" spans="1:19" x14ac:dyDescent="0.2">
      <c r="A162" s="4"/>
      <c r="B162" s="5"/>
      <c r="C162" s="4"/>
      <c r="D162" s="4"/>
      <c r="E162" s="16" t="s">
        <v>52</v>
      </c>
      <c r="F162" s="4"/>
      <c r="G162" s="4"/>
      <c r="H162" s="17">
        <f>SUM(H136:H161)</f>
        <v>21.4</v>
      </c>
      <c r="I162" s="7"/>
      <c r="J162" s="17">
        <f>SUM(J136:J161)</f>
        <v>12840</v>
      </c>
      <c r="K162" s="7"/>
      <c r="L162" s="17">
        <f>SUM(L136:L161)</f>
        <v>2.5</v>
      </c>
      <c r="M162" s="7"/>
      <c r="N162" s="17">
        <f>SUM(N136:N161)</f>
        <v>1075</v>
      </c>
      <c r="O162" s="7"/>
      <c r="P162" s="7"/>
      <c r="Q162" s="7"/>
      <c r="R162" s="17">
        <f>SUM(R136:R161)</f>
        <v>2355.4</v>
      </c>
      <c r="S162" s="8">
        <f>J162+N162+R162</f>
        <v>16270.4</v>
      </c>
    </row>
    <row r="163" spans="1:19" ht="15" x14ac:dyDescent="0.2">
      <c r="A163" s="4" t="s">
        <v>0</v>
      </c>
      <c r="B163" s="5"/>
      <c r="C163" s="4"/>
      <c r="D163" s="4"/>
      <c r="E163" s="9" t="s">
        <v>53</v>
      </c>
      <c r="F163" s="4"/>
      <c r="G163" s="4"/>
      <c r="H163" s="7">
        <f>F163*G163</f>
        <v>0</v>
      </c>
      <c r="I163" s="7"/>
      <c r="J163" s="7">
        <f>H163*I163</f>
        <v>0</v>
      </c>
      <c r="K163" s="7"/>
      <c r="L163" s="7"/>
      <c r="M163" s="7"/>
      <c r="N163" s="7">
        <f>L163*M163</f>
        <v>0</v>
      </c>
      <c r="O163" s="7"/>
      <c r="P163" s="7"/>
      <c r="Q163" s="7"/>
      <c r="R163" s="7">
        <f>P163</f>
        <v>0</v>
      </c>
      <c r="S163" s="18"/>
    </row>
    <row r="164" spans="1:19" ht="153" x14ac:dyDescent="0.2">
      <c r="A164" s="4">
        <v>1</v>
      </c>
      <c r="B164" s="5" t="s">
        <v>120</v>
      </c>
      <c r="C164" s="10">
        <v>44890</v>
      </c>
      <c r="D164" s="4"/>
      <c r="E164" s="9" t="s">
        <v>121</v>
      </c>
      <c r="F164" s="4">
        <v>4</v>
      </c>
      <c r="G164" s="4">
        <v>2</v>
      </c>
      <c r="H164" s="7">
        <f t="shared" ref="H164:H175" si="32">F164*G164</f>
        <v>8</v>
      </c>
      <c r="I164" s="7">
        <v>600</v>
      </c>
      <c r="J164" s="7">
        <f>H164*I164</f>
        <v>4800</v>
      </c>
      <c r="K164" s="7" t="s">
        <v>22</v>
      </c>
      <c r="L164" s="7">
        <v>1</v>
      </c>
      <c r="M164" s="7">
        <v>450</v>
      </c>
      <c r="N164" s="7">
        <f t="shared" ref="N164:N174" si="33">L164*M164</f>
        <v>450</v>
      </c>
      <c r="O164" s="7" t="s">
        <v>122</v>
      </c>
      <c r="P164" s="7">
        <v>1</v>
      </c>
      <c r="Q164" s="7">
        <v>1849</v>
      </c>
      <c r="R164" s="7">
        <f>P164*Q164</f>
        <v>1849</v>
      </c>
      <c r="S164" s="18"/>
    </row>
    <row r="165" spans="1:19" ht="15" x14ac:dyDescent="0.2">
      <c r="A165" s="4"/>
      <c r="B165" s="5"/>
      <c r="C165" s="4"/>
      <c r="D165" s="4"/>
      <c r="E165" s="9"/>
      <c r="F165" s="4"/>
      <c r="G165" s="4"/>
      <c r="H165" s="7">
        <f t="shared" si="32"/>
        <v>0</v>
      </c>
      <c r="I165" s="7"/>
      <c r="J165" s="7">
        <f>H165*I165</f>
        <v>0</v>
      </c>
      <c r="K165" s="7"/>
      <c r="L165" s="7"/>
      <c r="M165" s="7"/>
      <c r="N165" s="7">
        <f t="shared" si="33"/>
        <v>0</v>
      </c>
      <c r="O165" s="7" t="s">
        <v>123</v>
      </c>
      <c r="P165" s="7">
        <v>2</v>
      </c>
      <c r="Q165" s="7">
        <v>174</v>
      </c>
      <c r="R165" s="7">
        <f t="shared" ref="R165:R175" si="34">P165*Q165</f>
        <v>348</v>
      </c>
      <c r="S165" s="18"/>
    </row>
    <row r="166" spans="1:19" ht="15" x14ac:dyDescent="0.2">
      <c r="A166" s="4"/>
      <c r="B166" s="5"/>
      <c r="C166" s="4"/>
      <c r="D166" s="4"/>
      <c r="E166" s="9"/>
      <c r="F166" s="4"/>
      <c r="G166" s="4"/>
      <c r="H166" s="7">
        <f t="shared" si="32"/>
        <v>0</v>
      </c>
      <c r="I166" s="7"/>
      <c r="J166" s="7">
        <f t="shared" ref="J166:J175" si="35">H166*I166</f>
        <v>0</v>
      </c>
      <c r="K166" s="7"/>
      <c r="L166" s="7"/>
      <c r="M166" s="7"/>
      <c r="N166" s="7">
        <f t="shared" si="33"/>
        <v>0</v>
      </c>
      <c r="O166" s="7" t="s">
        <v>124</v>
      </c>
      <c r="P166" s="7">
        <v>1</v>
      </c>
      <c r="Q166" s="7">
        <v>690</v>
      </c>
      <c r="R166" s="7">
        <f t="shared" si="34"/>
        <v>690</v>
      </c>
      <c r="S166" s="18"/>
    </row>
    <row r="167" spans="1:19" ht="15" x14ac:dyDescent="0.2">
      <c r="A167" s="4"/>
      <c r="B167" s="5"/>
      <c r="C167" s="4"/>
      <c r="D167" s="4"/>
      <c r="E167" s="9"/>
      <c r="F167" s="4"/>
      <c r="G167" s="4"/>
      <c r="H167" s="7"/>
      <c r="I167" s="7"/>
      <c r="J167" s="7"/>
      <c r="K167" s="7"/>
      <c r="L167" s="7"/>
      <c r="M167" s="7"/>
      <c r="N167" s="7"/>
      <c r="O167" s="7" t="s">
        <v>125</v>
      </c>
      <c r="P167" s="7">
        <v>2</v>
      </c>
      <c r="Q167" s="7">
        <v>20</v>
      </c>
      <c r="R167" s="7">
        <f t="shared" si="34"/>
        <v>40</v>
      </c>
      <c r="S167" s="18"/>
    </row>
    <row r="168" spans="1:19" ht="15" x14ac:dyDescent="0.2">
      <c r="A168" s="4"/>
      <c r="B168" s="5"/>
      <c r="C168" s="4"/>
      <c r="D168" s="4"/>
      <c r="E168" s="9"/>
      <c r="F168" s="4"/>
      <c r="G168" s="4"/>
      <c r="H168" s="7"/>
      <c r="I168" s="7"/>
      <c r="J168" s="7"/>
      <c r="K168" s="7"/>
      <c r="L168" s="7"/>
      <c r="M168" s="7"/>
      <c r="N168" s="7"/>
      <c r="O168" s="7" t="s">
        <v>126</v>
      </c>
      <c r="P168" s="7">
        <v>0.1</v>
      </c>
      <c r="Q168" s="7">
        <v>177</v>
      </c>
      <c r="R168" s="7">
        <f t="shared" si="34"/>
        <v>17.7</v>
      </c>
      <c r="S168" s="18"/>
    </row>
    <row r="169" spans="1:19" ht="15" x14ac:dyDescent="0.2">
      <c r="A169" s="4"/>
      <c r="B169" s="5"/>
      <c r="C169" s="4"/>
      <c r="D169" s="4"/>
      <c r="E169" s="9"/>
      <c r="F169" s="4"/>
      <c r="G169" s="4"/>
      <c r="H169" s="7"/>
      <c r="I169" s="7"/>
      <c r="J169" s="7"/>
      <c r="K169" s="7"/>
      <c r="L169" s="7"/>
      <c r="M169" s="7"/>
      <c r="N169" s="7"/>
      <c r="O169" s="7" t="s">
        <v>127</v>
      </c>
      <c r="P169" s="7">
        <v>1.5</v>
      </c>
      <c r="Q169" s="7">
        <v>412</v>
      </c>
      <c r="R169" s="7">
        <f t="shared" si="34"/>
        <v>618</v>
      </c>
      <c r="S169" s="18"/>
    </row>
    <row r="170" spans="1:19" ht="15" x14ac:dyDescent="0.2">
      <c r="A170" s="4"/>
      <c r="B170" s="5"/>
      <c r="C170" s="4"/>
      <c r="D170" s="4"/>
      <c r="E170" s="9"/>
      <c r="F170" s="4"/>
      <c r="G170" s="4"/>
      <c r="H170" s="7"/>
      <c r="I170" s="7"/>
      <c r="J170" s="7"/>
      <c r="K170" s="7"/>
      <c r="L170" s="7"/>
      <c r="M170" s="7"/>
      <c r="N170" s="7"/>
      <c r="O170" s="7" t="s">
        <v>128</v>
      </c>
      <c r="P170" s="7">
        <v>0.5</v>
      </c>
      <c r="Q170" s="7">
        <v>608</v>
      </c>
      <c r="R170" s="7">
        <f t="shared" si="34"/>
        <v>304</v>
      </c>
      <c r="S170" s="18"/>
    </row>
    <row r="171" spans="1:19" ht="15" x14ac:dyDescent="0.2">
      <c r="A171" s="4"/>
      <c r="B171" s="5"/>
      <c r="C171" s="4"/>
      <c r="D171" s="4"/>
      <c r="E171" s="9"/>
      <c r="F171" s="4"/>
      <c r="G171" s="4"/>
      <c r="H171" s="7">
        <f t="shared" si="32"/>
        <v>0</v>
      </c>
      <c r="I171" s="7"/>
      <c r="J171" s="7">
        <f t="shared" si="35"/>
        <v>0</v>
      </c>
      <c r="K171" s="7"/>
      <c r="L171" s="7"/>
      <c r="M171" s="7"/>
      <c r="N171" s="7">
        <f t="shared" si="33"/>
        <v>0</v>
      </c>
      <c r="O171" s="7"/>
      <c r="P171" s="7"/>
      <c r="Q171" s="7"/>
      <c r="R171" s="7">
        <f t="shared" si="34"/>
        <v>0</v>
      </c>
      <c r="S171" s="18"/>
    </row>
    <row r="172" spans="1:19" ht="15" x14ac:dyDescent="0.2">
      <c r="A172" s="4"/>
      <c r="B172" s="5"/>
      <c r="C172" s="4"/>
      <c r="D172" s="4"/>
      <c r="E172" s="9"/>
      <c r="F172" s="4"/>
      <c r="G172" s="4"/>
      <c r="H172" s="7">
        <f t="shared" si="32"/>
        <v>0</v>
      </c>
      <c r="I172" s="7"/>
      <c r="J172" s="7">
        <f t="shared" si="35"/>
        <v>0</v>
      </c>
      <c r="K172" s="7"/>
      <c r="L172" s="7"/>
      <c r="M172" s="7"/>
      <c r="N172" s="7">
        <f t="shared" si="33"/>
        <v>0</v>
      </c>
      <c r="O172" s="7"/>
      <c r="P172" s="7"/>
      <c r="Q172" s="7"/>
      <c r="R172" s="7">
        <f t="shared" si="34"/>
        <v>0</v>
      </c>
      <c r="S172" s="18"/>
    </row>
    <row r="173" spans="1:19" ht="15" x14ac:dyDescent="0.2">
      <c r="A173" s="4"/>
      <c r="B173" s="5"/>
      <c r="C173" s="4"/>
      <c r="D173" s="4"/>
      <c r="E173" s="9"/>
      <c r="F173" s="4"/>
      <c r="G173" s="4"/>
      <c r="H173" s="7">
        <f t="shared" si="32"/>
        <v>0</v>
      </c>
      <c r="I173" s="7"/>
      <c r="J173" s="7">
        <f t="shared" si="35"/>
        <v>0</v>
      </c>
      <c r="K173" s="7"/>
      <c r="L173" s="7"/>
      <c r="M173" s="7"/>
      <c r="N173" s="7">
        <f t="shared" si="33"/>
        <v>0</v>
      </c>
      <c r="O173" s="7"/>
      <c r="P173" s="7"/>
      <c r="Q173" s="7"/>
      <c r="R173" s="7">
        <f t="shared" si="34"/>
        <v>0</v>
      </c>
      <c r="S173" s="18"/>
    </row>
    <row r="174" spans="1:19" ht="15" x14ac:dyDescent="0.2">
      <c r="A174" s="4"/>
      <c r="B174" s="5"/>
      <c r="C174" s="4"/>
      <c r="D174" s="4"/>
      <c r="E174" s="9"/>
      <c r="F174" s="4"/>
      <c r="G174" s="4"/>
      <c r="H174" s="7">
        <f t="shared" si="32"/>
        <v>0</v>
      </c>
      <c r="I174" s="7"/>
      <c r="J174" s="7">
        <f t="shared" si="35"/>
        <v>0</v>
      </c>
      <c r="K174" s="7"/>
      <c r="L174" s="7"/>
      <c r="M174" s="7"/>
      <c r="N174" s="7">
        <f t="shared" si="33"/>
        <v>0</v>
      </c>
      <c r="O174" s="7"/>
      <c r="P174" s="7"/>
      <c r="Q174" s="7"/>
      <c r="R174" s="7">
        <f t="shared" si="34"/>
        <v>0</v>
      </c>
      <c r="S174" s="18"/>
    </row>
    <row r="175" spans="1:19" x14ac:dyDescent="0.2">
      <c r="A175" s="4"/>
      <c r="B175" s="5"/>
      <c r="C175" s="4"/>
      <c r="D175" s="4"/>
      <c r="E175" s="4"/>
      <c r="F175" s="4"/>
      <c r="G175" s="4"/>
      <c r="H175" s="7">
        <f t="shared" si="32"/>
        <v>0</v>
      </c>
      <c r="I175" s="7"/>
      <c r="J175" s="7">
        <f t="shared" si="35"/>
        <v>0</v>
      </c>
      <c r="K175" s="7"/>
      <c r="L175" s="7"/>
      <c r="M175" s="7"/>
      <c r="N175" s="7">
        <f>L175*M175</f>
        <v>0</v>
      </c>
      <c r="O175" s="7"/>
      <c r="P175" s="7"/>
      <c r="Q175" s="7"/>
      <c r="R175" s="7">
        <f t="shared" si="34"/>
        <v>0</v>
      </c>
      <c r="S175" s="8"/>
    </row>
    <row r="176" spans="1:19" x14ac:dyDescent="0.2">
      <c r="A176" s="4"/>
      <c r="B176" s="5"/>
      <c r="C176" s="4"/>
      <c r="D176" s="4"/>
      <c r="E176" s="16" t="s">
        <v>52</v>
      </c>
      <c r="F176" s="4"/>
      <c r="G176" s="4"/>
      <c r="H176" s="17">
        <f>SUM(H163:H175)</f>
        <v>8</v>
      </c>
      <c r="I176" s="7"/>
      <c r="J176" s="17">
        <f>SUM(J163:J175)</f>
        <v>4800</v>
      </c>
      <c r="K176" s="7"/>
      <c r="L176" s="17">
        <f>SUM(L163:L175)</f>
        <v>1</v>
      </c>
      <c r="M176" s="7"/>
      <c r="N176" s="17">
        <f>SUM(N163:N175)</f>
        <v>450</v>
      </c>
      <c r="O176" s="7"/>
      <c r="P176" s="7"/>
      <c r="Q176" s="7"/>
      <c r="R176" s="17">
        <f>SUM(R163:R175)</f>
        <v>3866.7</v>
      </c>
      <c r="S176" s="8">
        <f>J176+N176+R176</f>
        <v>9116.7000000000007</v>
      </c>
    </row>
    <row r="177" spans="1:19" ht="15" x14ac:dyDescent="0.2">
      <c r="A177" s="4"/>
      <c r="B177" s="5"/>
      <c r="C177" s="4"/>
      <c r="D177" s="4"/>
      <c r="E177" s="9" t="s">
        <v>54</v>
      </c>
      <c r="F177" s="4"/>
      <c r="G177" s="4"/>
      <c r="H177" s="7">
        <f>F177*G177</f>
        <v>0</v>
      </c>
      <c r="I177" s="7"/>
      <c r="J177" s="7">
        <f>H177*I177</f>
        <v>0</v>
      </c>
      <c r="K177" s="7"/>
      <c r="L177" s="7"/>
      <c r="M177" s="7"/>
      <c r="N177" s="7">
        <f>L177*M177</f>
        <v>0</v>
      </c>
      <c r="O177" s="7"/>
      <c r="P177" s="7"/>
      <c r="Q177" s="7"/>
      <c r="R177" s="7">
        <f>P177*Q177</f>
        <v>0</v>
      </c>
      <c r="S177" s="18"/>
    </row>
    <row r="178" spans="1:19" ht="25.5" x14ac:dyDescent="0.2">
      <c r="A178" s="4">
        <v>1</v>
      </c>
      <c r="B178" s="5" t="s">
        <v>129</v>
      </c>
      <c r="C178" s="10">
        <v>44876</v>
      </c>
      <c r="D178" s="4"/>
      <c r="E178" s="9" t="s">
        <v>130</v>
      </c>
      <c r="F178" s="4">
        <v>1.5</v>
      </c>
      <c r="G178" s="4">
        <v>1</v>
      </c>
      <c r="H178" s="7">
        <f>F178*G178</f>
        <v>1.5</v>
      </c>
      <c r="I178" s="7">
        <v>600</v>
      </c>
      <c r="J178" s="7">
        <f>H178*I178</f>
        <v>900</v>
      </c>
      <c r="K178" s="7" t="s">
        <v>131</v>
      </c>
      <c r="L178" s="7">
        <v>0.5</v>
      </c>
      <c r="M178" s="7">
        <v>450</v>
      </c>
      <c r="N178" s="7">
        <f>L178*M178</f>
        <v>225</v>
      </c>
      <c r="O178" s="12" t="s">
        <v>132</v>
      </c>
      <c r="P178" s="7">
        <v>1</v>
      </c>
      <c r="Q178" s="7">
        <v>5634</v>
      </c>
      <c r="R178" s="7">
        <f t="shared" ref="R178:R180" si="36">P178*Q178</f>
        <v>5634</v>
      </c>
      <c r="S178" s="18"/>
    </row>
    <row r="179" spans="1:19" ht="15" x14ac:dyDescent="0.2">
      <c r="A179" s="4"/>
      <c r="B179" s="5"/>
      <c r="C179" s="10"/>
      <c r="D179" s="4"/>
      <c r="E179" s="9"/>
      <c r="F179" s="4"/>
      <c r="G179" s="4"/>
      <c r="H179" s="7">
        <f>F179*G179</f>
        <v>0</v>
      </c>
      <c r="I179" s="7"/>
      <c r="J179" s="7">
        <f t="shared" ref="J179:J180" si="37">H179*I179</f>
        <v>0</v>
      </c>
      <c r="K179" s="7"/>
      <c r="L179" s="7"/>
      <c r="M179" s="7"/>
      <c r="N179" s="7">
        <f>L179*M179</f>
        <v>0</v>
      </c>
      <c r="O179" s="7"/>
      <c r="P179" s="7"/>
      <c r="Q179" s="7"/>
      <c r="R179" s="7">
        <f t="shared" si="36"/>
        <v>0</v>
      </c>
      <c r="S179" s="18"/>
    </row>
    <row r="180" spans="1:19" x14ac:dyDescent="0.2">
      <c r="A180" s="4"/>
      <c r="B180" s="5"/>
      <c r="C180" s="4"/>
      <c r="D180" s="4"/>
      <c r="E180" s="4"/>
      <c r="F180" s="4"/>
      <c r="G180" s="4"/>
      <c r="H180" s="7">
        <f>F180*G180</f>
        <v>0</v>
      </c>
      <c r="I180" s="7"/>
      <c r="J180" s="7">
        <f t="shared" si="37"/>
        <v>0</v>
      </c>
      <c r="K180" s="7"/>
      <c r="L180" s="7"/>
      <c r="M180" s="7"/>
      <c r="N180" s="7">
        <f>L180*M180</f>
        <v>0</v>
      </c>
      <c r="O180" s="7"/>
      <c r="P180" s="7"/>
      <c r="Q180" s="7"/>
      <c r="R180" s="7">
        <f t="shared" si="36"/>
        <v>0</v>
      </c>
      <c r="S180" s="18"/>
    </row>
    <row r="181" spans="1:19" x14ac:dyDescent="0.2">
      <c r="A181" s="4"/>
      <c r="B181" s="5"/>
      <c r="C181" s="4"/>
      <c r="D181" s="4"/>
      <c r="E181" s="16" t="s">
        <v>52</v>
      </c>
      <c r="F181" s="4"/>
      <c r="G181" s="4"/>
      <c r="H181" s="17">
        <f>SUM(H177:H180)</f>
        <v>1.5</v>
      </c>
      <c r="I181" s="7"/>
      <c r="J181" s="17">
        <f>SUM(J178:J180)</f>
        <v>900</v>
      </c>
      <c r="K181" s="7"/>
      <c r="L181" s="17">
        <f>SUM(L177:L180)</f>
        <v>0.5</v>
      </c>
      <c r="M181" s="7"/>
      <c r="N181" s="17">
        <f>SUM(N177:N180)</f>
        <v>225</v>
      </c>
      <c r="O181" s="7"/>
      <c r="P181" s="7"/>
      <c r="Q181" s="7"/>
      <c r="R181" s="17">
        <f>SUM(R177:R180)</f>
        <v>5634</v>
      </c>
      <c r="S181" s="8">
        <f>J181+N181+R181</f>
        <v>6759</v>
      </c>
    </row>
    <row r="182" spans="1:19" x14ac:dyDescent="0.2">
      <c r="A182" s="4"/>
      <c r="B182" s="5"/>
      <c r="C182" s="4"/>
      <c r="D182" s="4"/>
      <c r="E182" s="16" t="s">
        <v>52</v>
      </c>
      <c r="F182" s="4"/>
      <c r="G182" s="4"/>
      <c r="H182" s="17">
        <f>H162+H176+H181</f>
        <v>30.9</v>
      </c>
      <c r="I182" s="7"/>
      <c r="J182" s="17">
        <f>J162+J176+J181</f>
        <v>18540</v>
      </c>
      <c r="K182" s="7"/>
      <c r="L182" s="17">
        <f>L162+L176+L181</f>
        <v>4</v>
      </c>
      <c r="M182" s="7"/>
      <c r="N182" s="17">
        <f>N162+N176+N181</f>
        <v>1750</v>
      </c>
      <c r="O182" s="7"/>
      <c r="P182" s="7"/>
      <c r="Q182" s="7"/>
      <c r="R182" s="17">
        <f>R162+R176+R181</f>
        <v>11856.1</v>
      </c>
      <c r="S182" s="17">
        <f>SUM(S136:S181)</f>
        <v>32146.1</v>
      </c>
    </row>
    <row r="183" spans="1:19" x14ac:dyDescent="0.2">
      <c r="C183" s="14"/>
      <c r="R183" s="19">
        <f>J182+N182+R182</f>
        <v>32146.1</v>
      </c>
      <c r="S183" s="19" t="s">
        <v>0</v>
      </c>
    </row>
    <row r="186" spans="1:19" ht="20.25" x14ac:dyDescent="0.3">
      <c r="F186" t="s">
        <v>0</v>
      </c>
      <c r="H186" s="1" t="s">
        <v>133</v>
      </c>
    </row>
    <row r="188" spans="1:19" x14ac:dyDescent="0.2">
      <c r="A188" s="27" t="s">
        <v>2</v>
      </c>
      <c r="B188" s="27" t="s">
        <v>3</v>
      </c>
      <c r="C188" s="27" t="s">
        <v>4</v>
      </c>
      <c r="D188" s="27" t="s">
        <v>5</v>
      </c>
      <c r="E188" s="27" t="s">
        <v>6</v>
      </c>
      <c r="F188" s="24" t="s">
        <v>7</v>
      </c>
      <c r="G188" s="24" t="s">
        <v>8</v>
      </c>
      <c r="H188" s="26" t="s">
        <v>9</v>
      </c>
      <c r="I188" s="26"/>
      <c r="J188" s="26"/>
      <c r="K188" s="27"/>
      <c r="L188" s="26" t="s">
        <v>10</v>
      </c>
      <c r="M188" s="26"/>
      <c r="N188" s="26"/>
      <c r="O188" s="26" t="s">
        <v>11</v>
      </c>
      <c r="P188" s="26"/>
      <c r="Q188" s="26"/>
      <c r="R188" s="26"/>
    </row>
    <row r="189" spans="1:19" ht="25.5" x14ac:dyDescent="0.2">
      <c r="A189" s="29"/>
      <c r="B189" s="29"/>
      <c r="C189" s="29"/>
      <c r="D189" s="29"/>
      <c r="E189" s="29"/>
      <c r="F189" s="25"/>
      <c r="G189" s="25"/>
      <c r="H189" s="2" t="s">
        <v>12</v>
      </c>
      <c r="I189" s="3" t="s">
        <v>13</v>
      </c>
      <c r="J189" s="2" t="s">
        <v>14</v>
      </c>
      <c r="K189" s="28"/>
      <c r="L189" s="2" t="s">
        <v>12</v>
      </c>
      <c r="M189" s="2" t="s">
        <v>15</v>
      </c>
      <c r="N189" s="2" t="s">
        <v>14</v>
      </c>
      <c r="O189" s="3" t="s">
        <v>16</v>
      </c>
      <c r="P189" s="2" t="s">
        <v>12</v>
      </c>
      <c r="Q189" s="2" t="s">
        <v>15</v>
      </c>
      <c r="R189" s="2" t="s">
        <v>14</v>
      </c>
    </row>
    <row r="190" spans="1:19" ht="31.5" x14ac:dyDescent="0.25">
      <c r="A190" s="4"/>
      <c r="B190" s="5"/>
      <c r="C190" s="4"/>
      <c r="D190" s="5"/>
      <c r="E190" s="22" t="s">
        <v>17</v>
      </c>
      <c r="F190" s="4"/>
      <c r="G190" s="4"/>
      <c r="H190" s="7">
        <f>F190*G190</f>
        <v>0</v>
      </c>
      <c r="I190" s="7"/>
      <c r="J190" s="7">
        <f>H190*I190</f>
        <v>0</v>
      </c>
      <c r="K190" s="7"/>
      <c r="L190" s="7"/>
      <c r="M190" s="7"/>
      <c r="N190" s="7">
        <f>L190*M190</f>
        <v>0</v>
      </c>
      <c r="O190" s="7"/>
      <c r="P190" s="7"/>
      <c r="Q190" s="7"/>
      <c r="R190" s="7">
        <f>P190*Q190</f>
        <v>0</v>
      </c>
      <c r="S190" s="8"/>
    </row>
    <row r="191" spans="1:19" ht="15" x14ac:dyDescent="0.2">
      <c r="A191" s="4"/>
      <c r="B191" s="5"/>
      <c r="C191" s="4"/>
      <c r="D191" s="4"/>
      <c r="E191" s="9" t="s">
        <v>18</v>
      </c>
      <c r="F191" s="4"/>
      <c r="G191" s="4"/>
      <c r="H191" s="7">
        <f>F191*G191</f>
        <v>0</v>
      </c>
      <c r="I191" s="7"/>
      <c r="J191" s="7">
        <f>H191*I191</f>
        <v>0</v>
      </c>
      <c r="K191" s="7"/>
      <c r="L191" s="7"/>
      <c r="M191" s="7"/>
      <c r="N191" s="7">
        <f>L191*M191</f>
        <v>0</v>
      </c>
      <c r="O191" s="7"/>
      <c r="P191" s="7"/>
      <c r="Q191" s="7"/>
      <c r="R191" s="7">
        <f t="shared" ref="R191:R197" si="38">P191*Q191</f>
        <v>0</v>
      </c>
      <c r="S191" s="8"/>
    </row>
    <row r="192" spans="1:19" ht="89.25" x14ac:dyDescent="0.2">
      <c r="A192" s="4">
        <v>1</v>
      </c>
      <c r="B192" s="5" t="s">
        <v>134</v>
      </c>
      <c r="C192" s="10">
        <v>44896</v>
      </c>
      <c r="D192" s="4"/>
      <c r="E192" s="11" t="s">
        <v>135</v>
      </c>
      <c r="F192" s="4">
        <v>1.5</v>
      </c>
      <c r="G192" s="4">
        <v>2</v>
      </c>
      <c r="H192" s="7">
        <f>F192*G192</f>
        <v>3</v>
      </c>
      <c r="I192" s="7">
        <v>600</v>
      </c>
      <c r="J192" s="7">
        <f>H192*I192</f>
        <v>1800</v>
      </c>
      <c r="K192" s="7" t="s">
        <v>22</v>
      </c>
      <c r="L192" s="7">
        <v>0.5</v>
      </c>
      <c r="M192" s="7">
        <v>450</v>
      </c>
      <c r="N192" s="7">
        <f>L192*M192</f>
        <v>225</v>
      </c>
      <c r="O192" s="7" t="s">
        <v>136</v>
      </c>
      <c r="P192" s="7">
        <v>0.2</v>
      </c>
      <c r="Q192" s="7">
        <v>75</v>
      </c>
      <c r="R192" s="7">
        <f t="shared" si="38"/>
        <v>15</v>
      </c>
      <c r="S192" s="13"/>
    </row>
    <row r="193" spans="1:19" x14ac:dyDescent="0.2">
      <c r="A193" s="4"/>
      <c r="B193" s="5"/>
      <c r="C193" s="4"/>
      <c r="D193" s="4"/>
      <c r="E193" s="4"/>
      <c r="F193" s="4"/>
      <c r="G193" s="4"/>
      <c r="H193" s="7">
        <f>F193*G193</f>
        <v>0</v>
      </c>
      <c r="I193" s="7"/>
      <c r="J193" s="7">
        <f>H193*I193</f>
        <v>0</v>
      </c>
      <c r="K193" s="7"/>
      <c r="L193" s="7"/>
      <c r="M193" s="7"/>
      <c r="N193" s="7">
        <f>L193*M193</f>
        <v>0</v>
      </c>
      <c r="O193" s="7"/>
      <c r="P193" s="7"/>
      <c r="Q193" s="7"/>
      <c r="R193" s="7">
        <f t="shared" si="38"/>
        <v>0</v>
      </c>
      <c r="S193" s="13"/>
    </row>
    <row r="194" spans="1:19" x14ac:dyDescent="0.2">
      <c r="A194" s="4"/>
      <c r="B194" s="5"/>
      <c r="C194" s="4"/>
      <c r="D194" s="4"/>
      <c r="E194" s="4"/>
      <c r="F194" s="4"/>
      <c r="G194" s="4"/>
      <c r="H194" s="7">
        <f t="shared" ref="H194:H197" si="39">F194*G194</f>
        <v>0</v>
      </c>
      <c r="I194" s="7"/>
      <c r="J194" s="7">
        <f t="shared" ref="J194:J197" si="40">H194*I194</f>
        <v>0</v>
      </c>
      <c r="K194" s="7"/>
      <c r="L194" s="7"/>
      <c r="M194" s="7"/>
      <c r="N194" s="7">
        <f t="shared" ref="N194:N197" si="41">L194*M194</f>
        <v>0</v>
      </c>
      <c r="O194" s="7"/>
      <c r="P194" s="7"/>
      <c r="Q194" s="7"/>
      <c r="R194" s="7">
        <f t="shared" si="38"/>
        <v>0</v>
      </c>
      <c r="S194" s="13"/>
    </row>
    <row r="195" spans="1:19" ht="51.75" x14ac:dyDescent="0.25">
      <c r="A195" s="4">
        <v>2</v>
      </c>
      <c r="B195" s="5" t="s">
        <v>137</v>
      </c>
      <c r="C195" s="10">
        <v>44901</v>
      </c>
      <c r="D195" s="4"/>
      <c r="E195" s="23" t="s">
        <v>138</v>
      </c>
      <c r="F195" s="4">
        <v>1</v>
      </c>
      <c r="G195" s="4">
        <v>2</v>
      </c>
      <c r="H195" s="7">
        <f t="shared" si="39"/>
        <v>2</v>
      </c>
      <c r="I195" s="7">
        <v>600</v>
      </c>
      <c r="J195" s="7">
        <f t="shared" si="40"/>
        <v>1200</v>
      </c>
      <c r="K195" s="7" t="s">
        <v>22</v>
      </c>
      <c r="L195" s="7">
        <v>0.5</v>
      </c>
      <c r="M195" s="7">
        <v>450</v>
      </c>
      <c r="N195" s="7">
        <f t="shared" si="41"/>
        <v>225</v>
      </c>
      <c r="O195" s="7"/>
      <c r="P195" s="7"/>
      <c r="Q195" s="7"/>
      <c r="R195" s="7">
        <f t="shared" si="38"/>
        <v>0</v>
      </c>
      <c r="S195" s="13"/>
    </row>
    <row r="196" spans="1:19" x14ac:dyDescent="0.2">
      <c r="A196" s="4"/>
      <c r="B196" s="5"/>
      <c r="C196" s="4"/>
      <c r="D196" s="4"/>
      <c r="E196" s="4"/>
      <c r="F196" s="4"/>
      <c r="G196" s="4"/>
      <c r="H196" s="7">
        <f t="shared" si="39"/>
        <v>0</v>
      </c>
      <c r="I196" s="7"/>
      <c r="J196" s="7">
        <f t="shared" si="40"/>
        <v>0</v>
      </c>
      <c r="K196" s="7"/>
      <c r="L196" s="7"/>
      <c r="M196" s="7"/>
      <c r="N196" s="7">
        <f t="shared" si="41"/>
        <v>0</v>
      </c>
      <c r="O196" s="7"/>
      <c r="P196" s="7"/>
      <c r="Q196" s="7"/>
      <c r="R196" s="7">
        <f t="shared" si="38"/>
        <v>0</v>
      </c>
      <c r="S196" s="13"/>
    </row>
    <row r="197" spans="1:19" x14ac:dyDescent="0.2">
      <c r="A197" s="4"/>
      <c r="B197" s="5"/>
      <c r="C197" s="4"/>
      <c r="D197" s="4"/>
      <c r="E197" s="4"/>
      <c r="F197" s="4"/>
      <c r="G197" s="4"/>
      <c r="H197" s="7">
        <f t="shared" si="39"/>
        <v>0</v>
      </c>
      <c r="I197" s="7"/>
      <c r="J197" s="7">
        <f t="shared" si="40"/>
        <v>0</v>
      </c>
      <c r="K197" s="7"/>
      <c r="L197" s="7"/>
      <c r="M197" s="7"/>
      <c r="N197" s="7">
        <f t="shared" si="41"/>
        <v>0</v>
      </c>
      <c r="O197" s="7"/>
      <c r="P197" s="7"/>
      <c r="Q197" s="7"/>
      <c r="R197" s="7">
        <f t="shared" si="38"/>
        <v>0</v>
      </c>
      <c r="S197" s="13"/>
    </row>
    <row r="198" spans="1:19" x14ac:dyDescent="0.2">
      <c r="A198" s="4"/>
      <c r="B198" s="5"/>
      <c r="C198" s="4"/>
      <c r="D198" s="4"/>
      <c r="E198" s="16" t="s">
        <v>52</v>
      </c>
      <c r="F198" s="4"/>
      <c r="G198" s="4"/>
      <c r="H198" s="17">
        <f>SUM(H190:H193)</f>
        <v>3</v>
      </c>
      <c r="I198" s="7"/>
      <c r="J198" s="17">
        <f>SUM(J190:J197)</f>
        <v>3000</v>
      </c>
      <c r="K198" s="7"/>
      <c r="L198" s="17">
        <f>SUM(L190:L193)</f>
        <v>0.5</v>
      </c>
      <c r="M198" s="7"/>
      <c r="N198" s="17">
        <f>SUM(N190:N197)</f>
        <v>450</v>
      </c>
      <c r="O198" s="7"/>
      <c r="P198" s="7"/>
      <c r="Q198" s="7"/>
      <c r="R198" s="17">
        <f>SUM(R190:R197)</f>
        <v>15</v>
      </c>
      <c r="S198" s="8">
        <f>J198+N198+R198</f>
        <v>3465</v>
      </c>
    </row>
    <row r="199" spans="1:19" ht="15" x14ac:dyDescent="0.2">
      <c r="A199" s="4" t="s">
        <v>0</v>
      </c>
      <c r="B199" s="5"/>
      <c r="C199" s="4"/>
      <c r="D199" s="4"/>
      <c r="E199" s="9" t="s">
        <v>53</v>
      </c>
      <c r="F199" s="4"/>
      <c r="G199" s="4"/>
      <c r="H199" s="7">
        <f>F199*G199</f>
        <v>0</v>
      </c>
      <c r="I199" s="7"/>
      <c r="J199" s="7">
        <f>H199*I199</f>
        <v>0</v>
      </c>
      <c r="K199" s="7"/>
      <c r="L199" s="7"/>
      <c r="M199" s="7"/>
      <c r="N199" s="7">
        <f>L199*M199</f>
        <v>0</v>
      </c>
      <c r="O199" s="7"/>
      <c r="P199" s="7"/>
      <c r="Q199" s="7"/>
      <c r="R199" s="7">
        <f>P199</f>
        <v>0</v>
      </c>
      <c r="S199" s="18"/>
    </row>
    <row r="200" spans="1:19" ht="38.25" x14ac:dyDescent="0.2">
      <c r="A200" s="4">
        <v>1</v>
      </c>
      <c r="B200" s="5" t="s">
        <v>139</v>
      </c>
      <c r="C200" s="10">
        <v>44916</v>
      </c>
      <c r="D200" s="4"/>
      <c r="E200" s="9" t="s">
        <v>0</v>
      </c>
      <c r="F200" s="4">
        <v>6</v>
      </c>
      <c r="G200" s="4">
        <v>2</v>
      </c>
      <c r="H200" s="7">
        <f t="shared" ref="H200:H207" si="42">F200*G200</f>
        <v>12</v>
      </c>
      <c r="I200" s="7">
        <v>600</v>
      </c>
      <c r="J200" s="7">
        <f>H200*I200</f>
        <v>7200</v>
      </c>
      <c r="K200" s="7" t="s">
        <v>22</v>
      </c>
      <c r="L200" s="7">
        <v>0.5</v>
      </c>
      <c r="M200" s="7">
        <v>450</v>
      </c>
      <c r="N200" s="7">
        <f t="shared" ref="N200:N206" si="43">L200*M200</f>
        <v>225</v>
      </c>
      <c r="O200" s="12" t="s">
        <v>140</v>
      </c>
      <c r="P200" s="7">
        <v>12</v>
      </c>
      <c r="Q200" s="7">
        <v>2122</v>
      </c>
      <c r="R200" s="7">
        <f>P200*Q200</f>
        <v>25464</v>
      </c>
      <c r="S200" s="18"/>
    </row>
    <row r="201" spans="1:19" ht="15" x14ac:dyDescent="0.2">
      <c r="A201" s="4"/>
      <c r="B201" s="5"/>
      <c r="C201" s="4"/>
      <c r="D201" s="4"/>
      <c r="E201" s="9"/>
      <c r="F201" s="4"/>
      <c r="G201" s="4"/>
      <c r="H201" s="7">
        <f t="shared" si="42"/>
        <v>0</v>
      </c>
      <c r="I201" s="7"/>
      <c r="J201" s="7">
        <f>H201*I201</f>
        <v>0</v>
      </c>
      <c r="K201" s="7"/>
      <c r="L201" s="7"/>
      <c r="M201" s="7"/>
      <c r="N201" s="7">
        <f t="shared" si="43"/>
        <v>0</v>
      </c>
      <c r="O201" s="7" t="s">
        <v>67</v>
      </c>
      <c r="P201" s="7">
        <v>60</v>
      </c>
      <c r="Q201" s="7">
        <v>0.85</v>
      </c>
      <c r="R201" s="7">
        <f t="shared" ref="R201:R207" si="44">P201*Q201</f>
        <v>51</v>
      </c>
      <c r="S201" s="18"/>
    </row>
    <row r="202" spans="1:19" ht="15" x14ac:dyDescent="0.2">
      <c r="A202" s="4"/>
      <c r="B202" s="5"/>
      <c r="C202" s="4"/>
      <c r="D202" s="4"/>
      <c r="E202" s="9"/>
      <c r="F202" s="4"/>
      <c r="G202" s="4"/>
      <c r="H202" s="7">
        <f t="shared" si="42"/>
        <v>0</v>
      </c>
      <c r="I202" s="7"/>
      <c r="J202" s="7">
        <f t="shared" ref="J202:J207" si="45">H202*I202</f>
        <v>0</v>
      </c>
      <c r="K202" s="7"/>
      <c r="L202" s="7"/>
      <c r="M202" s="7"/>
      <c r="N202" s="7">
        <f t="shared" si="43"/>
        <v>0</v>
      </c>
      <c r="O202" s="7" t="s">
        <v>141</v>
      </c>
      <c r="P202" s="7">
        <v>60</v>
      </c>
      <c r="Q202" s="7">
        <v>0.8</v>
      </c>
      <c r="R202" s="7">
        <f t="shared" si="44"/>
        <v>48</v>
      </c>
      <c r="S202" s="18"/>
    </row>
    <row r="203" spans="1:19" ht="15" x14ac:dyDescent="0.2">
      <c r="A203" s="4"/>
      <c r="B203" s="5"/>
      <c r="C203" s="4"/>
      <c r="D203" s="4"/>
      <c r="E203" s="9"/>
      <c r="F203" s="4"/>
      <c r="G203" s="4"/>
      <c r="H203" s="7">
        <f t="shared" si="42"/>
        <v>0</v>
      </c>
      <c r="I203" s="7"/>
      <c r="J203" s="7">
        <f t="shared" si="45"/>
        <v>0</v>
      </c>
      <c r="K203" s="7"/>
      <c r="L203" s="7"/>
      <c r="M203" s="7"/>
      <c r="N203" s="7">
        <f t="shared" si="43"/>
        <v>0</v>
      </c>
      <c r="O203" s="7" t="s">
        <v>142</v>
      </c>
      <c r="P203" s="7">
        <v>1</v>
      </c>
      <c r="Q203" s="7">
        <v>123</v>
      </c>
      <c r="R203" s="7">
        <f t="shared" si="44"/>
        <v>123</v>
      </c>
      <c r="S203" s="18"/>
    </row>
    <row r="204" spans="1:19" ht="15" x14ac:dyDescent="0.2">
      <c r="A204" s="4"/>
      <c r="B204" s="5"/>
      <c r="C204" s="4"/>
      <c r="D204" s="4"/>
      <c r="E204" s="9"/>
      <c r="F204" s="4"/>
      <c r="G204" s="4"/>
      <c r="H204" s="7">
        <f t="shared" si="42"/>
        <v>0</v>
      </c>
      <c r="I204" s="7"/>
      <c r="J204" s="7">
        <f t="shared" si="45"/>
        <v>0</v>
      </c>
      <c r="K204" s="7"/>
      <c r="L204" s="7"/>
      <c r="M204" s="7"/>
      <c r="N204" s="7">
        <f t="shared" si="43"/>
        <v>0</v>
      </c>
      <c r="O204" s="7"/>
      <c r="P204" s="7"/>
      <c r="Q204" s="7"/>
      <c r="R204" s="7">
        <f t="shared" si="44"/>
        <v>0</v>
      </c>
      <c r="S204" s="18"/>
    </row>
    <row r="205" spans="1:19" ht="15" x14ac:dyDescent="0.2">
      <c r="A205" s="4"/>
      <c r="B205" s="5"/>
      <c r="C205" s="4"/>
      <c r="D205" s="4"/>
      <c r="E205" s="9"/>
      <c r="F205" s="4"/>
      <c r="G205" s="4"/>
      <c r="H205" s="7">
        <f t="shared" si="42"/>
        <v>0</v>
      </c>
      <c r="I205" s="7"/>
      <c r="J205" s="7">
        <f t="shared" si="45"/>
        <v>0</v>
      </c>
      <c r="K205" s="7"/>
      <c r="L205" s="7"/>
      <c r="M205" s="7"/>
      <c r="N205" s="7">
        <f t="shared" si="43"/>
        <v>0</v>
      </c>
      <c r="O205" s="7"/>
      <c r="P205" s="7"/>
      <c r="Q205" s="7"/>
      <c r="R205" s="7">
        <f t="shared" si="44"/>
        <v>0</v>
      </c>
      <c r="S205" s="18"/>
    </row>
    <row r="206" spans="1:19" ht="15" x14ac:dyDescent="0.2">
      <c r="A206" s="4"/>
      <c r="B206" s="5"/>
      <c r="C206" s="4"/>
      <c r="D206" s="4"/>
      <c r="E206" s="9"/>
      <c r="F206" s="4"/>
      <c r="G206" s="4"/>
      <c r="H206" s="7">
        <f t="shared" si="42"/>
        <v>0</v>
      </c>
      <c r="I206" s="7"/>
      <c r="J206" s="7">
        <f t="shared" si="45"/>
        <v>0</v>
      </c>
      <c r="K206" s="7"/>
      <c r="L206" s="7"/>
      <c r="M206" s="7"/>
      <c r="N206" s="7">
        <f t="shared" si="43"/>
        <v>0</v>
      </c>
      <c r="O206" s="7"/>
      <c r="P206" s="7"/>
      <c r="Q206" s="7"/>
      <c r="R206" s="7">
        <f t="shared" si="44"/>
        <v>0</v>
      </c>
      <c r="S206" s="18"/>
    </row>
    <row r="207" spans="1:19" x14ac:dyDescent="0.2">
      <c r="A207" s="4"/>
      <c r="B207" s="5"/>
      <c r="C207" s="4"/>
      <c r="D207" s="4"/>
      <c r="E207" s="4"/>
      <c r="F207" s="4"/>
      <c r="G207" s="4"/>
      <c r="H207" s="7">
        <f t="shared" si="42"/>
        <v>0</v>
      </c>
      <c r="I207" s="7"/>
      <c r="J207" s="7">
        <f t="shared" si="45"/>
        <v>0</v>
      </c>
      <c r="K207" s="7"/>
      <c r="L207" s="7"/>
      <c r="M207" s="7"/>
      <c r="N207" s="7">
        <f>L207*M207</f>
        <v>0</v>
      </c>
      <c r="O207" s="7"/>
      <c r="P207" s="7"/>
      <c r="Q207" s="7"/>
      <c r="R207" s="7">
        <f t="shared" si="44"/>
        <v>0</v>
      </c>
      <c r="S207" s="8"/>
    </row>
    <row r="208" spans="1:19" x14ac:dyDescent="0.2">
      <c r="A208" s="4"/>
      <c r="B208" s="5"/>
      <c r="C208" s="4"/>
      <c r="D208" s="4"/>
      <c r="E208" s="16" t="s">
        <v>52</v>
      </c>
      <c r="F208" s="4"/>
      <c r="G208" s="4"/>
      <c r="H208" s="17">
        <f>SUM(H199:H207)</f>
        <v>12</v>
      </c>
      <c r="I208" s="7"/>
      <c r="J208" s="17">
        <f>SUM(J199:J207)</f>
        <v>7200</v>
      </c>
      <c r="K208" s="7"/>
      <c r="L208" s="17">
        <f>SUM(L199:L207)</f>
        <v>0.5</v>
      </c>
      <c r="M208" s="7"/>
      <c r="N208" s="17">
        <f>SUM(N199:N207)</f>
        <v>225</v>
      </c>
      <c r="O208" s="7"/>
      <c r="P208" s="7"/>
      <c r="Q208" s="7"/>
      <c r="R208" s="17">
        <f>SUM(R199:R207)</f>
        <v>25686</v>
      </c>
      <c r="S208" s="8">
        <f>J208+N208+R208</f>
        <v>33111</v>
      </c>
    </row>
    <row r="209" spans="1:19" ht="15" x14ac:dyDescent="0.2">
      <c r="A209" s="4"/>
      <c r="B209" s="5"/>
      <c r="C209" s="4"/>
      <c r="D209" s="4"/>
      <c r="E209" s="9" t="s">
        <v>54</v>
      </c>
      <c r="F209" s="4"/>
      <c r="G209" s="4"/>
      <c r="H209" s="7">
        <f>F209*G209</f>
        <v>0</v>
      </c>
      <c r="I209" s="7"/>
      <c r="J209" s="7">
        <f>H209*I209</f>
        <v>0</v>
      </c>
      <c r="K209" s="7"/>
      <c r="L209" s="7"/>
      <c r="M209" s="7"/>
      <c r="N209" s="7">
        <f>L209*M209</f>
        <v>0</v>
      </c>
      <c r="O209" s="7"/>
      <c r="P209" s="7"/>
      <c r="Q209" s="7"/>
      <c r="R209" s="7">
        <f>P209*Q209</f>
        <v>0</v>
      </c>
      <c r="S209" s="18"/>
    </row>
    <row r="210" spans="1:19" ht="76.5" x14ac:dyDescent="0.2">
      <c r="A210" s="4">
        <v>1</v>
      </c>
      <c r="B210" s="5" t="s">
        <v>143</v>
      </c>
      <c r="C210" s="10">
        <v>44916</v>
      </c>
      <c r="D210" s="4"/>
      <c r="E210" s="9" t="s">
        <v>144</v>
      </c>
      <c r="F210" s="4">
        <v>3</v>
      </c>
      <c r="G210" s="4">
        <v>1</v>
      </c>
      <c r="H210" s="7">
        <f>F210*G210</f>
        <v>3</v>
      </c>
      <c r="I210" s="7">
        <v>600</v>
      </c>
      <c r="J210" s="7">
        <f>H210*I210</f>
        <v>1800</v>
      </c>
      <c r="K210" s="7" t="s">
        <v>22</v>
      </c>
      <c r="L210" s="7">
        <v>0.5</v>
      </c>
      <c r="M210" s="7">
        <v>450</v>
      </c>
      <c r="N210" s="7">
        <f>L210*M210</f>
        <v>225</v>
      </c>
      <c r="O210" s="12" t="s">
        <v>145</v>
      </c>
      <c r="P210" s="7">
        <v>5</v>
      </c>
      <c r="Q210" s="7">
        <v>345</v>
      </c>
      <c r="R210" s="7">
        <f t="shared" ref="R210:R229" si="46">P210*Q210</f>
        <v>1725</v>
      </c>
      <c r="S210" s="18"/>
    </row>
    <row r="211" spans="1:19" ht="15" x14ac:dyDescent="0.2">
      <c r="A211" s="4"/>
      <c r="B211" s="5"/>
      <c r="C211" s="10"/>
      <c r="D211" s="4"/>
      <c r="E211" s="9"/>
      <c r="F211" s="4"/>
      <c r="G211" s="4"/>
      <c r="H211" s="7">
        <f>F211*G211</f>
        <v>0</v>
      </c>
      <c r="I211" s="7"/>
      <c r="J211" s="7">
        <f t="shared" ref="J211:J229" si="47">H211*I211</f>
        <v>0</v>
      </c>
      <c r="K211" s="7"/>
      <c r="L211" s="7"/>
      <c r="M211" s="7"/>
      <c r="N211" s="7">
        <f>L211*M211</f>
        <v>0</v>
      </c>
      <c r="O211" s="7" t="s">
        <v>146</v>
      </c>
      <c r="P211" s="7">
        <v>0.5</v>
      </c>
      <c r="Q211" s="7">
        <v>68</v>
      </c>
      <c r="R211" s="7">
        <f t="shared" si="46"/>
        <v>34</v>
      </c>
      <c r="S211" s="18"/>
    </row>
    <row r="212" spans="1:19" ht="15" x14ac:dyDescent="0.2">
      <c r="A212" s="4"/>
      <c r="B212" s="5"/>
      <c r="C212" s="10"/>
      <c r="D212" s="4"/>
      <c r="E212" s="9"/>
      <c r="F212" s="4"/>
      <c r="G212" s="4"/>
      <c r="H212" s="7"/>
      <c r="I212" s="7"/>
      <c r="J212" s="7"/>
      <c r="K212" s="7"/>
      <c r="L212" s="7"/>
      <c r="M212" s="7"/>
      <c r="N212" s="7"/>
      <c r="O212" s="7" t="s">
        <v>86</v>
      </c>
      <c r="P212" s="7">
        <v>10</v>
      </c>
      <c r="Q212" s="7">
        <v>0.8</v>
      </c>
      <c r="R212" s="7">
        <f t="shared" si="46"/>
        <v>8</v>
      </c>
      <c r="S212" s="18"/>
    </row>
    <row r="213" spans="1:19" ht="15" x14ac:dyDescent="0.2">
      <c r="A213" s="4"/>
      <c r="B213" s="5"/>
      <c r="C213" s="10"/>
      <c r="D213" s="4"/>
      <c r="E213" s="9"/>
      <c r="F213" s="4"/>
      <c r="G213" s="4"/>
      <c r="H213" s="7"/>
      <c r="I213" s="7"/>
      <c r="J213" s="7"/>
      <c r="K213" s="7"/>
      <c r="L213" s="7"/>
      <c r="M213" s="7"/>
      <c r="N213" s="7"/>
      <c r="O213" s="7" t="s">
        <v>67</v>
      </c>
      <c r="P213" s="7">
        <v>10</v>
      </c>
      <c r="Q213" s="7">
        <v>0.85</v>
      </c>
      <c r="R213" s="7">
        <f t="shared" si="46"/>
        <v>8.5</v>
      </c>
      <c r="S213" s="18"/>
    </row>
    <row r="214" spans="1:19" ht="15" x14ac:dyDescent="0.2">
      <c r="A214" s="4"/>
      <c r="B214" s="5"/>
      <c r="C214" s="10"/>
      <c r="D214" s="4"/>
      <c r="E214" s="9"/>
      <c r="F214" s="4"/>
      <c r="G214" s="4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18"/>
    </row>
    <row r="215" spans="1:19" ht="76.5" x14ac:dyDescent="0.2">
      <c r="A215" s="4">
        <v>2</v>
      </c>
      <c r="B215" s="5" t="s">
        <v>147</v>
      </c>
      <c r="C215" s="10">
        <v>44916</v>
      </c>
      <c r="D215" s="4"/>
      <c r="E215" s="9" t="s">
        <v>148</v>
      </c>
      <c r="F215" s="4">
        <v>2</v>
      </c>
      <c r="G215" s="4">
        <v>1</v>
      </c>
      <c r="H215" s="7">
        <f>F215*G215</f>
        <v>2</v>
      </c>
      <c r="I215" s="7">
        <v>600</v>
      </c>
      <c r="J215" s="7">
        <f t="shared" ref="J215:J227" si="48">H215*I215</f>
        <v>1200</v>
      </c>
      <c r="K215" s="7" t="s">
        <v>22</v>
      </c>
      <c r="L215" s="7">
        <v>0.5</v>
      </c>
      <c r="M215" s="7">
        <v>450</v>
      </c>
      <c r="N215" s="7">
        <f>L215*M215</f>
        <v>225</v>
      </c>
      <c r="O215" s="7" t="s">
        <v>149</v>
      </c>
      <c r="P215" s="7">
        <v>3</v>
      </c>
      <c r="Q215" s="7">
        <v>111</v>
      </c>
      <c r="R215" s="7">
        <f t="shared" si="46"/>
        <v>333</v>
      </c>
      <c r="S215" s="18"/>
    </row>
    <row r="216" spans="1:19" ht="15" x14ac:dyDescent="0.2">
      <c r="A216" s="4"/>
      <c r="B216" s="5"/>
      <c r="C216" s="10"/>
      <c r="D216" s="4"/>
      <c r="E216" s="9"/>
      <c r="F216" s="4"/>
      <c r="G216" s="4"/>
      <c r="H216" s="7">
        <f t="shared" ref="H216:H227" si="49">F216*G216</f>
        <v>0</v>
      </c>
      <c r="I216" s="7"/>
      <c r="J216" s="7">
        <f t="shared" si="48"/>
        <v>0</v>
      </c>
      <c r="K216" s="7"/>
      <c r="L216" s="7"/>
      <c r="M216" s="7"/>
      <c r="N216" s="7">
        <f t="shared" ref="N216:N227" si="50">L216*M216</f>
        <v>0</v>
      </c>
      <c r="O216" s="7" t="s">
        <v>150</v>
      </c>
      <c r="P216" s="7">
        <v>3</v>
      </c>
      <c r="Q216" s="7">
        <v>64</v>
      </c>
      <c r="R216" s="7">
        <f t="shared" si="46"/>
        <v>192</v>
      </c>
      <c r="S216" s="18"/>
    </row>
    <row r="217" spans="1:19" ht="15" x14ac:dyDescent="0.2">
      <c r="A217" s="4"/>
      <c r="B217" s="5"/>
      <c r="C217" s="10"/>
      <c r="D217" s="4"/>
      <c r="E217" s="9"/>
      <c r="F217" s="4"/>
      <c r="G217" s="4"/>
      <c r="H217" s="7">
        <f t="shared" si="49"/>
        <v>0</v>
      </c>
      <c r="I217" s="7"/>
      <c r="J217" s="7">
        <f t="shared" si="48"/>
        <v>0</v>
      </c>
      <c r="K217" s="7"/>
      <c r="L217" s="7"/>
      <c r="M217" s="7"/>
      <c r="N217" s="7">
        <f t="shared" si="50"/>
        <v>0</v>
      </c>
      <c r="O217" s="7" t="s">
        <v>86</v>
      </c>
      <c r="P217" s="7">
        <v>6</v>
      </c>
      <c r="Q217" s="7">
        <v>0.8</v>
      </c>
      <c r="R217" s="7">
        <f t="shared" si="46"/>
        <v>4.8000000000000007</v>
      </c>
      <c r="S217" s="18"/>
    </row>
    <row r="218" spans="1:19" ht="15" x14ac:dyDescent="0.2">
      <c r="A218" s="4"/>
      <c r="B218" s="5"/>
      <c r="C218" s="10"/>
      <c r="D218" s="4"/>
      <c r="E218" s="9"/>
      <c r="F218" s="4"/>
      <c r="G218" s="4"/>
      <c r="H218" s="7">
        <f t="shared" si="49"/>
        <v>0</v>
      </c>
      <c r="I218" s="7"/>
      <c r="J218" s="7">
        <f t="shared" si="48"/>
        <v>0</v>
      </c>
      <c r="K218" s="7"/>
      <c r="L218" s="7"/>
      <c r="M218" s="7"/>
      <c r="N218" s="7">
        <f t="shared" si="50"/>
        <v>0</v>
      </c>
      <c r="O218" s="7" t="s">
        <v>146</v>
      </c>
      <c r="P218" s="7">
        <v>0.5</v>
      </c>
      <c r="Q218" s="7">
        <v>68</v>
      </c>
      <c r="R218" s="7">
        <f t="shared" si="46"/>
        <v>34</v>
      </c>
      <c r="S218" s="18"/>
    </row>
    <row r="219" spans="1:19" ht="76.5" x14ac:dyDescent="0.2">
      <c r="A219" s="4">
        <v>3</v>
      </c>
      <c r="B219" s="5" t="s">
        <v>151</v>
      </c>
      <c r="C219" s="10">
        <v>44901</v>
      </c>
      <c r="D219" s="4"/>
      <c r="E219" s="9" t="s">
        <v>152</v>
      </c>
      <c r="F219" s="4">
        <v>1</v>
      </c>
      <c r="G219" s="4">
        <v>1</v>
      </c>
      <c r="H219" s="7">
        <f t="shared" si="49"/>
        <v>1</v>
      </c>
      <c r="I219" s="7">
        <v>600</v>
      </c>
      <c r="J219" s="7">
        <f t="shared" si="48"/>
        <v>600</v>
      </c>
      <c r="K219" s="7" t="s">
        <v>22</v>
      </c>
      <c r="L219" s="7">
        <v>0.5</v>
      </c>
      <c r="M219" s="7">
        <v>450</v>
      </c>
      <c r="N219" s="7">
        <f t="shared" si="50"/>
        <v>225</v>
      </c>
      <c r="O219" s="12"/>
      <c r="P219" s="7"/>
      <c r="Q219" s="7"/>
      <c r="R219" s="7">
        <f t="shared" si="46"/>
        <v>0</v>
      </c>
      <c r="S219" s="18"/>
    </row>
    <row r="220" spans="1:19" ht="15" x14ac:dyDescent="0.2">
      <c r="A220" s="4"/>
      <c r="B220" s="5"/>
      <c r="C220" s="10"/>
      <c r="D220" s="4"/>
      <c r="E220" s="9"/>
      <c r="F220" s="4"/>
      <c r="G220" s="4"/>
      <c r="H220" s="7">
        <f t="shared" si="49"/>
        <v>0</v>
      </c>
      <c r="I220" s="7"/>
      <c r="J220" s="7">
        <f t="shared" si="48"/>
        <v>0</v>
      </c>
      <c r="K220" s="7"/>
      <c r="L220" s="7"/>
      <c r="M220" s="7"/>
      <c r="N220" s="7">
        <f t="shared" si="50"/>
        <v>0</v>
      </c>
      <c r="O220" s="7"/>
      <c r="P220" s="7"/>
      <c r="Q220" s="7"/>
      <c r="R220" s="7">
        <f t="shared" si="46"/>
        <v>0</v>
      </c>
      <c r="S220" s="18"/>
    </row>
    <row r="221" spans="1:19" ht="89.25" x14ac:dyDescent="0.2">
      <c r="A221" s="4">
        <v>4</v>
      </c>
      <c r="B221" s="5" t="s">
        <v>153</v>
      </c>
      <c r="C221" s="10">
        <v>44901</v>
      </c>
      <c r="D221" s="4"/>
      <c r="E221" s="9" t="s">
        <v>21</v>
      </c>
      <c r="F221" s="4">
        <v>2</v>
      </c>
      <c r="G221" s="4">
        <v>1</v>
      </c>
      <c r="H221" s="7">
        <f t="shared" si="49"/>
        <v>2</v>
      </c>
      <c r="I221" s="7">
        <v>600</v>
      </c>
      <c r="J221" s="7">
        <f t="shared" si="48"/>
        <v>1200</v>
      </c>
      <c r="K221" s="12" t="s">
        <v>154</v>
      </c>
      <c r="L221" s="7">
        <v>1.5</v>
      </c>
      <c r="M221" s="7">
        <v>1500</v>
      </c>
      <c r="N221" s="7">
        <f t="shared" si="50"/>
        <v>2250</v>
      </c>
      <c r="O221" s="7" t="s">
        <v>155</v>
      </c>
      <c r="P221" s="7">
        <v>4</v>
      </c>
      <c r="Q221" s="7">
        <v>287</v>
      </c>
      <c r="R221" s="7">
        <f t="shared" si="46"/>
        <v>1148</v>
      </c>
      <c r="S221" s="18"/>
    </row>
    <row r="222" spans="1:19" ht="15" x14ac:dyDescent="0.2">
      <c r="A222" s="4"/>
      <c r="B222" s="5"/>
      <c r="C222" s="10"/>
      <c r="D222" s="4"/>
      <c r="E222" s="9"/>
      <c r="F222" s="4"/>
      <c r="G222" s="4"/>
      <c r="H222" s="7">
        <f t="shared" si="49"/>
        <v>0</v>
      </c>
      <c r="I222" s="7"/>
      <c r="J222" s="7">
        <f t="shared" si="48"/>
        <v>0</v>
      </c>
      <c r="K222" s="7"/>
      <c r="L222" s="7"/>
      <c r="M222" s="7"/>
      <c r="N222" s="7">
        <f t="shared" si="50"/>
        <v>0</v>
      </c>
      <c r="O222" s="7" t="s">
        <v>156</v>
      </c>
      <c r="P222" s="7">
        <v>3</v>
      </c>
      <c r="Q222" s="7">
        <v>109</v>
      </c>
      <c r="R222" s="7">
        <f t="shared" si="46"/>
        <v>327</v>
      </c>
      <c r="S222" s="18"/>
    </row>
    <row r="223" spans="1:19" ht="15" x14ac:dyDescent="0.2">
      <c r="A223" s="4"/>
      <c r="B223" s="5"/>
      <c r="C223" s="10"/>
      <c r="D223" s="4"/>
      <c r="E223" s="9"/>
      <c r="F223" s="4"/>
      <c r="G223" s="4"/>
      <c r="H223" s="7">
        <f t="shared" si="49"/>
        <v>0</v>
      </c>
      <c r="I223" s="7"/>
      <c r="J223" s="7">
        <f t="shared" si="48"/>
        <v>0</v>
      </c>
      <c r="K223" s="7"/>
      <c r="L223" s="7"/>
      <c r="M223" s="7"/>
      <c r="N223" s="7">
        <f t="shared" si="50"/>
        <v>0</v>
      </c>
      <c r="O223" s="7" t="s">
        <v>86</v>
      </c>
      <c r="P223" s="7">
        <v>10</v>
      </c>
      <c r="Q223" s="7">
        <v>0.8</v>
      </c>
      <c r="R223" s="7">
        <f t="shared" si="46"/>
        <v>8</v>
      </c>
      <c r="S223" s="18"/>
    </row>
    <row r="224" spans="1:19" ht="15" x14ac:dyDescent="0.2">
      <c r="A224" s="4"/>
      <c r="B224" s="5"/>
      <c r="C224" s="10"/>
      <c r="D224" s="4"/>
      <c r="E224" s="9"/>
      <c r="F224" s="4"/>
      <c r="G224" s="4"/>
      <c r="H224" s="7">
        <f t="shared" si="49"/>
        <v>0</v>
      </c>
      <c r="I224" s="7"/>
      <c r="J224" s="7">
        <f t="shared" si="48"/>
        <v>0</v>
      </c>
      <c r="K224" s="7"/>
      <c r="L224" s="7"/>
      <c r="M224" s="7"/>
      <c r="N224" s="7">
        <f t="shared" si="50"/>
        <v>0</v>
      </c>
      <c r="O224" s="7" t="s">
        <v>67</v>
      </c>
      <c r="P224" s="7">
        <v>10</v>
      </c>
      <c r="Q224" s="7">
        <v>0.85</v>
      </c>
      <c r="R224" s="7">
        <f t="shared" si="46"/>
        <v>8.5</v>
      </c>
      <c r="S224" s="18"/>
    </row>
    <row r="225" spans="1:19" ht="15" x14ac:dyDescent="0.2">
      <c r="A225" s="4"/>
      <c r="B225" s="5"/>
      <c r="C225" s="10"/>
      <c r="D225" s="4"/>
      <c r="E225" s="9"/>
      <c r="F225" s="4"/>
      <c r="G225" s="4"/>
      <c r="H225" s="7">
        <f t="shared" si="49"/>
        <v>0</v>
      </c>
      <c r="I225" s="7"/>
      <c r="J225" s="7">
        <f t="shared" si="48"/>
        <v>0</v>
      </c>
      <c r="K225" s="7"/>
      <c r="L225" s="7"/>
      <c r="M225" s="7"/>
      <c r="N225" s="7">
        <f t="shared" si="50"/>
        <v>0</v>
      </c>
      <c r="O225" s="7" t="s">
        <v>146</v>
      </c>
      <c r="P225" s="7">
        <v>0.5</v>
      </c>
      <c r="Q225" s="7">
        <v>68</v>
      </c>
      <c r="R225" s="7">
        <f t="shared" si="46"/>
        <v>34</v>
      </c>
      <c r="S225" s="18"/>
    </row>
    <row r="226" spans="1:19" ht="15" x14ac:dyDescent="0.2">
      <c r="A226" s="4"/>
      <c r="B226" s="5"/>
      <c r="C226" s="10"/>
      <c r="D226" s="4"/>
      <c r="E226" s="9"/>
      <c r="F226" s="4"/>
      <c r="G226" s="4"/>
      <c r="H226" s="7">
        <f t="shared" si="49"/>
        <v>0</v>
      </c>
      <c r="I226" s="7"/>
      <c r="J226" s="7">
        <f t="shared" si="48"/>
        <v>0</v>
      </c>
      <c r="K226" s="7"/>
      <c r="L226" s="7"/>
      <c r="M226" s="7"/>
      <c r="N226" s="7">
        <f t="shared" si="50"/>
        <v>0</v>
      </c>
      <c r="O226" s="7"/>
      <c r="P226" s="7"/>
      <c r="Q226" s="7"/>
      <c r="R226" s="7">
        <f t="shared" si="46"/>
        <v>0</v>
      </c>
      <c r="S226" s="18"/>
    </row>
    <row r="227" spans="1:19" ht="15" x14ac:dyDescent="0.2">
      <c r="A227" s="4"/>
      <c r="B227" s="5"/>
      <c r="C227" s="10"/>
      <c r="D227" s="4"/>
      <c r="E227" s="9"/>
      <c r="F227" s="4"/>
      <c r="G227" s="4"/>
      <c r="H227" s="7">
        <f t="shared" si="49"/>
        <v>0</v>
      </c>
      <c r="I227" s="7"/>
      <c r="J227" s="7">
        <f t="shared" si="48"/>
        <v>0</v>
      </c>
      <c r="K227" s="7"/>
      <c r="L227" s="7"/>
      <c r="M227" s="7"/>
      <c r="N227" s="7">
        <f t="shared" si="50"/>
        <v>0</v>
      </c>
      <c r="O227" s="7"/>
      <c r="P227" s="7"/>
      <c r="Q227" s="7"/>
      <c r="R227" s="7">
        <f t="shared" si="46"/>
        <v>0</v>
      </c>
      <c r="S227" s="18"/>
    </row>
    <row r="228" spans="1:19" ht="15" x14ac:dyDescent="0.2">
      <c r="A228" s="4"/>
      <c r="B228" s="5"/>
      <c r="C228" s="10"/>
      <c r="D228" s="4"/>
      <c r="E228" s="9"/>
      <c r="F228" s="4"/>
      <c r="G228" s="4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18"/>
    </row>
    <row r="229" spans="1:19" x14ac:dyDescent="0.2">
      <c r="A229" s="4"/>
      <c r="B229" s="5"/>
      <c r="C229" s="4"/>
      <c r="D229" s="4"/>
      <c r="E229" s="4"/>
      <c r="F229" s="4"/>
      <c r="G229" s="4"/>
      <c r="H229" s="7">
        <f>F229*G229</f>
        <v>0</v>
      </c>
      <c r="I229" s="7"/>
      <c r="J229" s="7">
        <f t="shared" si="47"/>
        <v>0</v>
      </c>
      <c r="K229" s="7"/>
      <c r="L229" s="7"/>
      <c r="M229" s="7"/>
      <c r="N229" s="7">
        <f>L229*M229</f>
        <v>0</v>
      </c>
      <c r="O229" s="7"/>
      <c r="P229" s="7"/>
      <c r="Q229" s="7"/>
      <c r="R229" s="7">
        <f t="shared" si="46"/>
        <v>0</v>
      </c>
      <c r="S229" s="18"/>
    </row>
    <row r="230" spans="1:19" x14ac:dyDescent="0.2">
      <c r="A230" s="4"/>
      <c r="B230" s="5"/>
      <c r="C230" s="4"/>
      <c r="D230" s="4"/>
      <c r="E230" s="16" t="s">
        <v>52</v>
      </c>
      <c r="F230" s="4"/>
      <c r="G230" s="4"/>
      <c r="H230" s="17">
        <f>SUM(H209:H229)</f>
        <v>8</v>
      </c>
      <c r="I230" s="7"/>
      <c r="J230" s="17">
        <f>SUM(J210:J229)</f>
        <v>4800</v>
      </c>
      <c r="K230" s="7"/>
      <c r="L230" s="17">
        <f>SUM(L209:L229)</f>
        <v>3</v>
      </c>
      <c r="M230" s="7"/>
      <c r="N230" s="17">
        <f>SUM(N209:N229)</f>
        <v>2925</v>
      </c>
      <c r="O230" s="7"/>
      <c r="P230" s="7"/>
      <c r="Q230" s="7"/>
      <c r="R230" s="17">
        <f>SUM(R209:R229)</f>
        <v>3864.8</v>
      </c>
      <c r="S230" s="8">
        <f>J230+N230+R230</f>
        <v>11589.8</v>
      </c>
    </row>
    <row r="231" spans="1:19" x14ac:dyDescent="0.2">
      <c r="A231" s="4"/>
      <c r="B231" s="5"/>
      <c r="C231" s="4"/>
      <c r="D231" s="4"/>
      <c r="E231" s="16" t="s">
        <v>52</v>
      </c>
      <c r="F231" s="4"/>
      <c r="G231" s="4"/>
      <c r="H231" s="17">
        <f>H198+H208+H230</f>
        <v>23</v>
      </c>
      <c r="I231" s="7"/>
      <c r="J231" s="17">
        <f>J198+J208+J230</f>
        <v>15000</v>
      </c>
      <c r="K231" s="7"/>
      <c r="L231" s="17">
        <f>L198+L208+L230</f>
        <v>4</v>
      </c>
      <c r="M231" s="7"/>
      <c r="N231" s="17">
        <f>N198+N208+N230</f>
        <v>3600</v>
      </c>
      <c r="O231" s="7"/>
      <c r="P231" s="7"/>
      <c r="Q231" s="7"/>
      <c r="R231" s="17">
        <f>R198+R208+R230</f>
        <v>29565.8</v>
      </c>
      <c r="S231" s="17">
        <f>SUM(S190:S230)</f>
        <v>48165.8</v>
      </c>
    </row>
    <row r="232" spans="1:19" x14ac:dyDescent="0.2">
      <c r="C232" s="14"/>
      <c r="R232" s="19">
        <f>J231+N231+R231</f>
        <v>48165.8</v>
      </c>
      <c r="S232" s="19" t="s">
        <v>0</v>
      </c>
    </row>
    <row r="236" spans="1:19" x14ac:dyDescent="0.2">
      <c r="O236" s="18" t="s">
        <v>157</v>
      </c>
      <c r="R236" s="19">
        <f>R232+R183+R129+R87+R52</f>
        <v>216119.16999999998</v>
      </c>
    </row>
  </sheetData>
  <mergeCells count="55">
    <mergeCell ref="F3:F4"/>
    <mergeCell ref="A3:A4"/>
    <mergeCell ref="B3:B4"/>
    <mergeCell ref="C3:C4"/>
    <mergeCell ref="D3:D4"/>
    <mergeCell ref="E3:E4"/>
    <mergeCell ref="A57:A58"/>
    <mergeCell ref="B57:B58"/>
    <mergeCell ref="C57:C58"/>
    <mergeCell ref="D57:D58"/>
    <mergeCell ref="E57:E58"/>
    <mergeCell ref="L57:N57"/>
    <mergeCell ref="O57:R57"/>
    <mergeCell ref="G3:G4"/>
    <mergeCell ref="H3:J3"/>
    <mergeCell ref="K3:K4"/>
    <mergeCell ref="L3:N3"/>
    <mergeCell ref="O3:R3"/>
    <mergeCell ref="F92:F93"/>
    <mergeCell ref="F57:F58"/>
    <mergeCell ref="G57:G58"/>
    <mergeCell ref="H57:J57"/>
    <mergeCell ref="K57:K58"/>
    <mergeCell ref="A92:A93"/>
    <mergeCell ref="B92:B93"/>
    <mergeCell ref="C92:C93"/>
    <mergeCell ref="D92:D93"/>
    <mergeCell ref="E92:E93"/>
    <mergeCell ref="A134:A135"/>
    <mergeCell ref="B134:B135"/>
    <mergeCell ref="C134:C135"/>
    <mergeCell ref="D134:D135"/>
    <mergeCell ref="E134:E135"/>
    <mergeCell ref="L134:N134"/>
    <mergeCell ref="O134:R134"/>
    <mergeCell ref="G92:G93"/>
    <mergeCell ref="H92:J92"/>
    <mergeCell ref="K92:K93"/>
    <mergeCell ref="L92:N92"/>
    <mergeCell ref="O92:R92"/>
    <mergeCell ref="F188:F189"/>
    <mergeCell ref="F134:F135"/>
    <mergeCell ref="G134:G135"/>
    <mergeCell ref="H134:J134"/>
    <mergeCell ref="K134:K135"/>
    <mergeCell ref="A188:A189"/>
    <mergeCell ref="B188:B189"/>
    <mergeCell ref="C188:C189"/>
    <mergeCell ref="D188:D189"/>
    <mergeCell ref="E188:E189"/>
    <mergeCell ref="G188:G189"/>
    <mergeCell ref="H188:J188"/>
    <mergeCell ref="K188:K189"/>
    <mergeCell ref="L188:N188"/>
    <mergeCell ref="O188:R188"/>
  </mergeCells>
  <pageMargins left="0.15748031496062992" right="0.15748031496062992" top="0.23622047244094491" bottom="0.19685039370078741" header="0.23622047244094491" footer="0.1574803149606299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2023-03-15T03:25:15Z</cp:lastPrinted>
  <dcterms:created xsi:type="dcterms:W3CDTF">2023-03-15T03:21:06Z</dcterms:created>
  <dcterms:modified xsi:type="dcterms:W3CDTF">2023-03-15T03:35:28Z</dcterms:modified>
</cp:coreProperties>
</file>